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yolanda.sicilia\OneDrive - Ingeniería y Economía del Transporte S.A\Documentos\Webs Estadisticas\CCAA\20233T\"/>
    </mc:Choice>
  </mc:AlternateContent>
  <xr:revisionPtr revIDLastSave="0" documentId="13_ncr:1_{B23E8A12-D125-437F-A614-66B309B1B709}" xr6:coauthVersionLast="47" xr6:coauthVersionMax="47" xr10:uidLastSave="{00000000-0000-0000-0000-000000000000}"/>
  <bookViews>
    <workbookView xWindow="-108" yWindow="-108" windowWidth="23256" windowHeight="12576" activeTab="1" xr2:uid="{33C68374-6CE0-4522-85DD-6979CC2E881E}"/>
  </bookViews>
  <sheets>
    <sheet name="CC GAS CA " sheetId="17" r:id="rId1"/>
    <sheet name="CC ELECTRICIDAD CA" sheetId="13" r:id="rId2"/>
  </sheets>
  <definedNames>
    <definedName name="_xlnm.Print_Area" localSheetId="1">'CC ELECTRICIDAD CA'!$A$1:$V$108</definedName>
    <definedName name="_xlnm.Print_Area" localSheetId="0">'CC GAS CA '!$A$1:$AA$97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1" i="17" l="1"/>
  <c r="T21" i="17"/>
  <c r="S21" i="17"/>
  <c r="R21" i="17"/>
  <c r="N21" i="17"/>
  <c r="O21" i="17"/>
  <c r="P21" i="17"/>
  <c r="Q21" i="17"/>
  <c r="B21" i="17"/>
  <c r="C21" i="17"/>
  <c r="D21" i="17"/>
  <c r="E21" i="17"/>
  <c r="F21" i="17"/>
  <c r="G21" i="17"/>
  <c r="H21" i="17"/>
  <c r="I21" i="17"/>
  <c r="J21" i="17"/>
  <c r="K21" i="17"/>
  <c r="L21" i="17"/>
  <c r="M21" i="17"/>
  <c r="V39" i="13"/>
  <c r="V41" i="13"/>
  <c r="V42" i="13"/>
  <c r="V44" i="13"/>
  <c r="V45" i="13"/>
  <c r="V48" i="13"/>
  <c r="V51" i="13"/>
  <c r="V53" i="13"/>
  <c r="V37" i="13"/>
  <c r="V38" i="13"/>
  <c r="V40" i="13"/>
  <c r="V43" i="13"/>
  <c r="V46" i="13"/>
  <c r="V47" i="13"/>
  <c r="V49" i="13"/>
  <c r="V50" i="13"/>
  <c r="V52" i="13"/>
  <c r="J11" i="13"/>
  <c r="F19" i="13"/>
  <c r="H16" i="13"/>
  <c r="F16" i="13"/>
  <c r="F12" i="13"/>
  <c r="F10" i="13"/>
  <c r="F7" i="13"/>
  <c r="V41" i="17" l="1"/>
  <c r="V37" i="17"/>
  <c r="V35" i="17"/>
  <c r="V46" i="17"/>
  <c r="V40" i="17"/>
  <c r="V38" i="17"/>
  <c r="V33" i="17"/>
  <c r="V45" i="17"/>
  <c r="V44" i="17"/>
  <c r="V42" i="17"/>
  <c r="V43" i="17"/>
  <c r="V36" i="17"/>
  <c r="V34" i="17"/>
  <c r="V39" i="17"/>
  <c r="V47" i="17"/>
  <c r="V63" i="17" l="1"/>
  <c r="V55" i="17"/>
  <c r="V54" i="17"/>
  <c r="V62" i="17"/>
  <c r="V64" i="17"/>
  <c r="V58" i="17"/>
  <c r="V67" i="17"/>
  <c r="V61" i="17"/>
  <c r="V65" i="17"/>
  <c r="V57" i="17"/>
  <c r="V66" i="17"/>
  <c r="V56" i="17"/>
  <c r="V60" i="17"/>
  <c r="V68" i="17"/>
  <c r="V59" i="17"/>
  <c r="N74" i="17" l="1"/>
  <c r="N52" i="17" s="1"/>
  <c r="M74" i="17"/>
  <c r="E74" i="17" s="1"/>
  <c r="L74" i="17"/>
  <c r="L52" i="17" s="1"/>
  <c r="K74" i="17"/>
  <c r="C74" i="17" s="1"/>
  <c r="J74" i="17"/>
  <c r="J52" i="17" s="1"/>
  <c r="R30" i="17"/>
  <c r="R51" i="17" s="1"/>
  <c r="R73" i="17" s="1"/>
  <c r="F54" i="13"/>
  <c r="E54" i="13"/>
  <c r="D54" i="13"/>
  <c r="C54" i="13"/>
  <c r="B54" i="13"/>
  <c r="F35" i="13"/>
  <c r="F58" i="13" s="1"/>
  <c r="F82" i="13" s="1"/>
  <c r="E35" i="13"/>
  <c r="E58" i="13" s="1"/>
  <c r="E82" i="13" s="1"/>
  <c r="D35" i="13"/>
  <c r="D58" i="13" s="1"/>
  <c r="D82" i="13" s="1"/>
  <c r="C35" i="13"/>
  <c r="C58" i="13" s="1"/>
  <c r="C82" i="13" s="1"/>
  <c r="B35" i="13"/>
  <c r="B58" i="13" s="1"/>
  <c r="B82" i="13" s="1"/>
  <c r="N35" i="13"/>
  <c r="N58" i="13" s="1"/>
  <c r="N82" i="13" s="1"/>
  <c r="M35" i="13"/>
  <c r="M58" i="13" s="1"/>
  <c r="M82" i="13" s="1"/>
  <c r="L35" i="13"/>
  <c r="L58" i="13" s="1"/>
  <c r="L82" i="13" s="1"/>
  <c r="K35" i="13"/>
  <c r="K58" i="13" s="1"/>
  <c r="K82" i="13" s="1"/>
  <c r="J35" i="13"/>
  <c r="J58" i="13" s="1"/>
  <c r="J82" i="13" s="1"/>
  <c r="R34" i="13"/>
  <c r="R57" i="13"/>
  <c r="R81" i="13"/>
  <c r="N31" i="17" l="1"/>
  <c r="F31" i="17" s="1"/>
  <c r="F52" i="17"/>
  <c r="F74" i="17"/>
  <c r="M52" i="17"/>
  <c r="D52" i="17"/>
  <c r="L31" i="17"/>
  <c r="D31" i="17" s="1"/>
  <c r="D74" i="17"/>
  <c r="K52" i="17"/>
  <c r="B52" i="17"/>
  <c r="J31" i="17"/>
  <c r="B31" i="17" s="1"/>
  <c r="B74" i="17"/>
  <c r="M31" i="17" l="1"/>
  <c r="E31" i="17" s="1"/>
  <c r="E52" i="17"/>
  <c r="C52" i="17"/>
  <c r="K31" i="17"/>
  <c r="C31" i="17" s="1"/>
  <c r="B77" i="13" l="1"/>
  <c r="N48" i="17" l="1"/>
  <c r="F48" i="17"/>
  <c r="B48" i="17"/>
  <c r="V32" i="17" l="1"/>
  <c r="R48" i="17"/>
  <c r="U48" i="17"/>
  <c r="T48" i="17"/>
  <c r="S48" i="17"/>
  <c r="V48" i="17" l="1"/>
  <c r="N69" i="17"/>
  <c r="F69" i="17" l="1"/>
  <c r="V69" i="17" l="1"/>
  <c r="U23" i="13"/>
  <c r="T23" i="13"/>
  <c r="S23" i="13"/>
  <c r="R23" i="13"/>
  <c r="Q23" i="13"/>
  <c r="P23" i="13"/>
  <c r="O23" i="13"/>
  <c r="N23" i="13"/>
  <c r="M23" i="13"/>
  <c r="L23" i="13"/>
  <c r="K23" i="13"/>
  <c r="J23" i="13"/>
  <c r="I23" i="13"/>
  <c r="H23" i="13"/>
  <c r="G23" i="13"/>
  <c r="F23" i="13"/>
  <c r="C23" i="13"/>
  <c r="D23" i="13"/>
  <c r="E23" i="13"/>
  <c r="B23" i="13"/>
  <c r="U54" i="13" l="1"/>
  <c r="T54" i="13"/>
  <c r="R54" i="13"/>
  <c r="S54" i="13"/>
  <c r="L54" i="13"/>
  <c r="N54" i="13"/>
  <c r="M54" i="13"/>
  <c r="K54" i="13"/>
  <c r="J54" i="13"/>
  <c r="F77" i="13" l="1"/>
  <c r="N77" i="13" l="1"/>
  <c r="L48" i="17"/>
  <c r="J48" i="17"/>
  <c r="E48" i="17"/>
  <c r="D48" i="17"/>
  <c r="C48" i="17" l="1"/>
  <c r="M48" i="17"/>
  <c r="K48" i="17"/>
  <c r="M77" i="13"/>
  <c r="L77" i="13"/>
  <c r="K77" i="13"/>
  <c r="E69" i="17" l="1"/>
  <c r="D69" i="17"/>
  <c r="L69" i="17"/>
  <c r="J69" i="17"/>
  <c r="V36" i="13"/>
  <c r="J77" i="13"/>
  <c r="V62" i="13" l="1"/>
  <c r="V67" i="13"/>
  <c r="V54" i="13"/>
  <c r="V60" i="13"/>
  <c r="V63" i="13"/>
  <c r="M69" i="17"/>
  <c r="K69" i="17"/>
  <c r="C69" i="17"/>
  <c r="B69" i="17"/>
  <c r="V53" i="17"/>
  <c r="D77" i="13"/>
  <c r="E77" i="13"/>
  <c r="C77" i="13" l="1"/>
  <c r="V65" i="13"/>
  <c r="V69" i="13"/>
  <c r="V61" i="13"/>
  <c r="V73" i="13"/>
  <c r="V71" i="13"/>
  <c r="V74" i="13"/>
  <c r="V64" i="13"/>
  <c r="V75" i="13"/>
  <c r="V72" i="13"/>
  <c r="V76" i="13"/>
  <c r="V70" i="13"/>
  <c r="V66" i="13"/>
  <c r="V68" i="13"/>
  <c r="V59" i="13"/>
  <c r="V77" i="13" l="1"/>
</calcChain>
</file>

<file path=xl/sharedStrings.xml><?xml version="1.0" encoding="utf-8"?>
<sst xmlns="http://schemas.openxmlformats.org/spreadsheetml/2006/main" count="534" uniqueCount="67">
  <si>
    <t>CCAA</t>
  </si>
  <si>
    <t>ANDALUCÍA</t>
  </si>
  <si>
    <t>ARAGÓN</t>
  </si>
  <si>
    <t>ASTURIAS</t>
  </si>
  <si>
    <t>BALEARES</t>
  </si>
  <si>
    <t>CANARIAS</t>
  </si>
  <si>
    <t>CANTABRIA</t>
  </si>
  <si>
    <t>CASTILLA Y LEÓN</t>
  </si>
  <si>
    <t>CASTILLA-LA MANCHA</t>
  </si>
  <si>
    <t>CATALUÑA</t>
  </si>
  <si>
    <t>COMUNIDAD VALENCIANA</t>
  </si>
  <si>
    <t>EXTREMADURA</t>
  </si>
  <si>
    <t>GALICIA</t>
  </si>
  <si>
    <t>LA RIOJA</t>
  </si>
  <si>
    <t>MADRID</t>
  </si>
  <si>
    <t>MURCIA</t>
  </si>
  <si>
    <t>NAVARRA</t>
  </si>
  <si>
    <t>PAÍS VASCO</t>
  </si>
  <si>
    <t>TOTAL</t>
  </si>
  <si>
    <t>SW MT</t>
  </si>
  <si>
    <t>Tasa SW MT</t>
  </si>
  <si>
    <t>Cuota SW MT</t>
  </si>
  <si>
    <t>SW MT  por CA</t>
  </si>
  <si>
    <t xml:space="preserve"> Cambios de Comercializador  sobre el Total de puntos de suministro de dicha CA al inicio del periodo analizado</t>
  </si>
  <si>
    <t>Cambios de Comercializador del MR al ML sobre el Total de puntos de suministro de dicha CA al inicio del periodo analizado</t>
  </si>
  <si>
    <t>Cambios de Comercializador por subsegmento de tipo de mercado sobre el Total de puntos de suministro de dicha CA al inicio del periodo analizado</t>
  </si>
  <si>
    <t>SW MR-ML</t>
  </si>
  <si>
    <t>SW ML-ML</t>
  </si>
  <si>
    <t>SW ML-MR</t>
  </si>
  <si>
    <t>SW MR-MR</t>
  </si>
  <si>
    <t>Cuota SW MR-ML</t>
  </si>
  <si>
    <t xml:space="preserve">Tasa SW ML-ML </t>
  </si>
  <si>
    <t>Tasa SW MR-ML</t>
  </si>
  <si>
    <t>Tasa SW ML-MR</t>
  </si>
  <si>
    <t>Tasa SW MR-MR</t>
  </si>
  <si>
    <t>Cuota SW ML-ML</t>
  </si>
  <si>
    <t>CuotaSW MR-ML</t>
  </si>
  <si>
    <t>Cuota SW ML-MR</t>
  </si>
  <si>
    <t>Cuota SW MR-MR</t>
  </si>
  <si>
    <t>Cuota SW MT por CA</t>
  </si>
  <si>
    <t>Cambios de Comercializador del ML al MR sobre el Total de puntos de suministro de dicha CA al inicio del periodo analizado</t>
  </si>
  <si>
    <t>CEUTA Y MELILLA*</t>
  </si>
  <si>
    <t>* Ceuta y Melilla son Ciudades Autónomas</t>
  </si>
  <si>
    <t>Nota: MR: Mercado Regulado . ML: Mercado Libre. MT: Mercado Total. SW: Cambio de comercializador. Cuota SW: Cuota de cambio de comercializador. Tasa SW: Tasa de cambio de comercializador. CA: Comunidad Autónoma. CCAA: Comunidades Autónomas.</t>
  </si>
  <si>
    <t>Nota: Los datos son provisionales</t>
  </si>
  <si>
    <t>Salidas de mercado regulado a libre (sector eléctrico)</t>
  </si>
  <si>
    <t>Salidas de mercado libre a regulado (sector gasista)</t>
  </si>
  <si>
    <t>2. Cuota por CCAA de los cambios de comercializador del MR al ML</t>
  </si>
  <si>
    <t xml:space="preserve">2. Cuota por CCAA de los cambios de comercializador </t>
  </si>
  <si>
    <t>1. Número de cambios de comercializador  por CCAA</t>
  </si>
  <si>
    <t>1. Número de cambios de comercializador del MR al ML por CCAA</t>
  </si>
  <si>
    <t>1. Número de cambios de comercializador del ML al MR por CCAA</t>
  </si>
  <si>
    <t>2. Cuota por CCAA de los cambios de comercializador del ML al MR</t>
  </si>
  <si>
    <t>3. Tasa de cambio de comercializador por CCAA :</t>
  </si>
  <si>
    <t xml:space="preserve">3. Tasa de cambio de comercializador por CCAA : </t>
  </si>
  <si>
    <t xml:space="preserve">3. Tasa de Cambio de comercializador por CCAA : </t>
  </si>
  <si>
    <t>Nota: Tasa de cambio de comercializador calculada como el cociente entre el número de cambios activados y el número de puntos de suministro registrados al comienzo del periodo de que se trate.</t>
  </si>
  <si>
    <t xml:space="preserve">Fuente: CNMC según la información aportada por los agentes. </t>
  </si>
  <si>
    <t>CAMBIOS DE COMERCIALIZADOR POR CCAA. GAS</t>
  </si>
  <si>
    <t>CAMBIOS DE COMERCIALIZADOR POR CCAA. ELECTRICIDAD</t>
  </si>
  <si>
    <t>3T2022</t>
  </si>
  <si>
    <t>4T2022</t>
  </si>
  <si>
    <t>1T2023</t>
  </si>
  <si>
    <t>2T2023</t>
  </si>
  <si>
    <t>3T2023</t>
  </si>
  <si>
    <t xml:space="preserve">1. Número de cambios de comercializador por CCAA en 3T2023 por subsegmento de tipo de mercado </t>
  </si>
  <si>
    <t xml:space="preserve">2. Cuota  por CCAA de los cambios de comercializador en 3T2023 por subsegmento de tipo de mercado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</si>
</sst>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00%"/>
    <numFmt numFmtId="166" formatCode="0.0000%"/>
    <numFmt numFmtId="167" formatCode="#,##0.000"/>
    <numFmt numFmtId="168" formatCode="#,##0.0000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C00000"/>
      <name val="Calibri"/>
      <family val="2"/>
    </font>
    <font>
      <sz val="8"/>
      <color rgb="FFC00000"/>
      <name val="Calibri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Arial"/>
      <family val="2"/>
    </font>
    <font>
      <i/>
      <sz val="9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sz val="10"/>
      <name val="Times New Roman"/>
      <family val="1"/>
    </font>
    <font>
      <sz val="10"/>
      <color theme="1"/>
      <name val="Arial"/>
      <family val="2"/>
    </font>
    <font>
      <strike/>
      <sz val="11"/>
      <color theme="1"/>
      <name val="Calibri"/>
      <family val="2"/>
      <scheme val="minor"/>
    </font>
    <font>
      <b/>
      <sz val="2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gradientFill degree="135">
        <stop position="0">
          <color rgb="FFF9AB6B"/>
        </stop>
        <stop position="1">
          <color rgb="FFF63B00"/>
        </stop>
      </gradientFill>
    </fill>
    <fill>
      <patternFill patternType="solid">
        <fgColor rgb="FFFF9933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0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3" fillId="0" borderId="0"/>
  </cellStyleXfs>
  <cellXfs count="113">
    <xf numFmtId="0" fontId="0" fillId="0" borderId="0" xfId="0"/>
    <xf numFmtId="3" fontId="0" fillId="0" borderId="0" xfId="0" applyNumberFormat="1"/>
    <xf numFmtId="3" fontId="0" fillId="0" borderId="1" xfId="0" applyNumberFormat="1" applyBorder="1"/>
    <xf numFmtId="0" fontId="4" fillId="0" borderId="0" xfId="0" applyFont="1"/>
    <xf numFmtId="10" fontId="8" fillId="0" borderId="0" xfId="0" applyNumberFormat="1" applyFont="1" applyAlignment="1">
      <alignment horizontal="right" vertical="center"/>
    </xf>
    <xf numFmtId="164" fontId="0" fillId="0" borderId="0" xfId="1" applyNumberFormat="1" applyFont="1"/>
    <xf numFmtId="164" fontId="0" fillId="0" borderId="1" xfId="1" applyNumberFormat="1" applyFont="1" applyBorder="1"/>
    <xf numFmtId="10" fontId="0" fillId="0" borderId="0" xfId="1" applyNumberFormat="1" applyFont="1"/>
    <xf numFmtId="0" fontId="11" fillId="4" borderId="1" xfId="0" applyFont="1" applyFill="1" applyBorder="1" applyAlignment="1">
      <alignment horizontal="center" vertical="center" wrapText="1"/>
    </xf>
    <xf numFmtId="3" fontId="1" fillId="0" borderId="3" xfId="0" applyNumberFormat="1" applyFont="1" applyBorder="1"/>
    <xf numFmtId="3" fontId="1" fillId="2" borderId="3" xfId="0" applyNumberFormat="1" applyFont="1" applyFill="1" applyBorder="1"/>
    <xf numFmtId="164" fontId="0" fillId="2" borderId="1" xfId="1" applyNumberFormat="1" applyFont="1" applyFill="1" applyBorder="1"/>
    <xf numFmtId="3" fontId="1" fillId="0" borderId="1" xfId="0" applyNumberFormat="1" applyFont="1" applyBorder="1"/>
    <xf numFmtId="3" fontId="1" fillId="2" borderId="1" xfId="0" applyNumberFormat="1" applyFont="1" applyFill="1" applyBorder="1"/>
    <xf numFmtId="164" fontId="0" fillId="0" borderId="1" xfId="1" applyNumberFormat="1" applyFont="1" applyFill="1" applyBorder="1"/>
    <xf numFmtId="10" fontId="0" fillId="0" borderId="0" xfId="1" applyNumberFormat="1" applyFont="1" applyFill="1"/>
    <xf numFmtId="164" fontId="0" fillId="0" borderId="0" xfId="1" applyNumberFormat="1" applyFont="1" applyFill="1"/>
    <xf numFmtId="3" fontId="0" fillId="0" borderId="0" xfId="0" applyNumberFormat="1" applyFill="1"/>
    <xf numFmtId="3" fontId="0" fillId="0" borderId="0" xfId="0" applyNumberFormat="1" applyFill="1" applyBorder="1"/>
    <xf numFmtId="10" fontId="0" fillId="2" borderId="1" xfId="1" applyNumberFormat="1" applyFont="1" applyFill="1" applyBorder="1"/>
    <xf numFmtId="164" fontId="0" fillId="5" borderId="1" xfId="1" applyNumberFormat="1" applyFont="1" applyFill="1" applyBorder="1"/>
    <xf numFmtId="164" fontId="0" fillId="6" borderId="1" xfId="1" applyNumberFormat="1" applyFont="1" applyFill="1" applyBorder="1"/>
    <xf numFmtId="164" fontId="0" fillId="7" borderId="1" xfId="1" applyNumberFormat="1" applyFont="1" applyFill="1" applyBorder="1"/>
    <xf numFmtId="165" fontId="0" fillId="0" borderId="0" xfId="1" applyNumberFormat="1" applyFont="1"/>
    <xf numFmtId="164" fontId="14" fillId="2" borderId="1" xfId="1" applyNumberFormat="1" applyFont="1" applyFill="1" applyBorder="1"/>
    <xf numFmtId="3" fontId="0" fillId="5" borderId="0" xfId="0" applyNumberFormat="1" applyFill="1"/>
    <xf numFmtId="3" fontId="14" fillId="0" borderId="1" xfId="0" applyNumberFormat="1" applyFont="1" applyBorder="1"/>
    <xf numFmtId="3" fontId="1" fillId="0" borderId="1" xfId="0" applyNumberFormat="1" applyFont="1" applyFill="1" applyBorder="1"/>
    <xf numFmtId="3" fontId="21" fillId="0" borderId="1" xfId="0" applyNumberFormat="1" applyFont="1" applyBorder="1"/>
    <xf numFmtId="164" fontId="14" fillId="0" borderId="1" xfId="1" applyNumberFormat="1" applyFont="1" applyBorder="1"/>
    <xf numFmtId="3" fontId="0" fillId="0" borderId="1" xfId="0" applyNumberFormat="1" applyFill="1" applyBorder="1"/>
    <xf numFmtId="3" fontId="19" fillId="0" borderId="0" xfId="0" applyNumberFormat="1" applyFont="1" applyFill="1" applyBorder="1"/>
    <xf numFmtId="0" fontId="1" fillId="0" borderId="0" xfId="3" applyFont="1" applyFill="1" applyBorder="1" applyAlignment="1">
      <alignment horizontal="center" vertical="center" wrapText="1"/>
    </xf>
    <xf numFmtId="3" fontId="3" fillId="0" borderId="0" xfId="3" applyNumberFormat="1" applyFill="1" applyBorder="1"/>
    <xf numFmtId="0" fontId="23" fillId="5" borderId="0" xfId="0" applyFont="1" applyFill="1" applyAlignment="1">
      <alignment vertical="center"/>
    </xf>
    <xf numFmtId="164" fontId="0" fillId="0" borderId="0" xfId="1" applyNumberFormat="1" applyFont="1" applyFill="1" applyBorder="1"/>
    <xf numFmtId="3" fontId="14" fillId="0" borderId="1" xfId="0" applyNumberFormat="1" applyFont="1" applyFill="1" applyBorder="1"/>
    <xf numFmtId="3" fontId="14" fillId="2" borderId="1" xfId="0" applyNumberFormat="1" applyFont="1" applyFill="1" applyBorder="1"/>
    <xf numFmtId="15" fontId="11" fillId="4" borderId="1" xfId="0" applyNumberFormat="1" applyFont="1" applyFill="1" applyBorder="1" applyAlignment="1">
      <alignment horizontal="center" vertical="center" wrapText="1"/>
    </xf>
    <xf numFmtId="3" fontId="21" fillId="2" borderId="1" xfId="0" applyNumberFormat="1" applyFont="1" applyFill="1" applyBorder="1"/>
    <xf numFmtId="3" fontId="13" fillId="5" borderId="0" xfId="0" applyNumberFormat="1" applyFont="1" applyFill="1"/>
    <xf numFmtId="164" fontId="0" fillId="5" borderId="0" xfId="1" applyNumberFormat="1" applyFont="1" applyFill="1"/>
    <xf numFmtId="3" fontId="0" fillId="5" borderId="0" xfId="0" applyNumberFormat="1" applyFill="1" applyBorder="1"/>
    <xf numFmtId="165" fontId="0" fillId="5" borderId="0" xfId="1" applyNumberFormat="1" applyFont="1" applyFill="1"/>
    <xf numFmtId="0" fontId="0" fillId="5" borderId="0" xfId="0" applyFill="1" applyAlignment="1">
      <alignment vertical="center"/>
    </xf>
    <xf numFmtId="0" fontId="0" fillId="5" borderId="0" xfId="0" applyFill="1"/>
    <xf numFmtId="3" fontId="15" fillId="5" borderId="0" xfId="0" applyNumberFormat="1" applyFont="1" applyFill="1"/>
    <xf numFmtId="0" fontId="4" fillId="5" borderId="0" xfId="0" applyFont="1" applyFill="1"/>
    <xf numFmtId="0" fontId="5" fillId="5" borderId="0" xfId="0" applyFont="1" applyFill="1" applyAlignment="1">
      <alignment vertical="center"/>
    </xf>
    <xf numFmtId="10" fontId="0" fillId="5" borderId="0" xfId="1" applyNumberFormat="1" applyFont="1" applyFill="1"/>
    <xf numFmtId="3" fontId="6" fillId="5" borderId="0" xfId="0" applyNumberFormat="1" applyFont="1" applyFill="1" applyAlignment="1">
      <alignment horizontal="right" vertical="center"/>
    </xf>
    <xf numFmtId="0" fontId="5" fillId="5" borderId="0" xfId="0" applyFont="1" applyFill="1" applyAlignment="1">
      <alignment horizontal="right" vertical="center"/>
    </xf>
    <xf numFmtId="164" fontId="6" fillId="5" borderId="0" xfId="1" applyNumberFormat="1" applyFont="1" applyFill="1" applyAlignment="1">
      <alignment horizontal="right" vertical="center"/>
    </xf>
    <xf numFmtId="164" fontId="5" fillId="5" borderId="0" xfId="1" applyNumberFormat="1" applyFont="1" applyFill="1" applyAlignment="1">
      <alignment horizontal="right" vertical="center"/>
    </xf>
    <xf numFmtId="3" fontId="7" fillId="5" borderId="0" xfId="0" applyNumberFormat="1" applyFont="1" applyFill="1" applyAlignment="1">
      <alignment horizontal="right" vertical="center"/>
    </xf>
    <xf numFmtId="10" fontId="8" fillId="5" borderId="0" xfId="0" applyNumberFormat="1" applyFont="1" applyFill="1" applyAlignment="1">
      <alignment horizontal="right" vertical="center"/>
    </xf>
    <xf numFmtId="167" fontId="0" fillId="5" borderId="0" xfId="0" applyNumberFormat="1" applyFill="1"/>
    <xf numFmtId="0" fontId="12" fillId="5" borderId="0" xfId="0" applyFont="1" applyFill="1" applyAlignment="1">
      <alignment vertical="center"/>
    </xf>
    <xf numFmtId="3" fontId="9" fillId="5" borderId="0" xfId="0" applyNumberFormat="1" applyFont="1" applyFill="1"/>
    <xf numFmtId="3" fontId="10" fillId="5" borderId="0" xfId="0" applyNumberFormat="1" applyFont="1" applyFill="1"/>
    <xf numFmtId="0" fontId="22" fillId="5" borderId="0" xfId="0" applyFont="1" applyFill="1"/>
    <xf numFmtId="3" fontId="14" fillId="5" borderId="0" xfId="0" applyNumberFormat="1" applyFont="1" applyFill="1"/>
    <xf numFmtId="0" fontId="11" fillId="5" borderId="0" xfId="0" applyFont="1" applyFill="1" applyBorder="1" applyAlignment="1">
      <alignment vertical="center" wrapText="1"/>
    </xf>
    <xf numFmtId="0" fontId="11" fillId="5" borderId="0" xfId="0" applyFont="1" applyFill="1" applyBorder="1" applyAlignment="1">
      <alignment horizontal="center" vertical="center" wrapText="1"/>
    </xf>
    <xf numFmtId="3" fontId="14" fillId="5" borderId="0" xfId="0" applyNumberFormat="1" applyFont="1" applyFill="1" applyBorder="1"/>
    <xf numFmtId="166" fontId="0" fillId="5" borderId="0" xfId="1" applyNumberFormat="1" applyFont="1" applyFill="1"/>
    <xf numFmtId="3" fontId="17" fillId="5" borderId="0" xfId="2" applyNumberFormat="1" applyFont="1" applyFill="1"/>
    <xf numFmtId="10" fontId="18" fillId="5" borderId="0" xfId="1" applyNumberFormat="1" applyFont="1" applyFill="1"/>
    <xf numFmtId="3" fontId="6" fillId="5" borderId="0" xfId="0" applyNumberFormat="1" applyFont="1" applyFill="1" applyAlignment="1">
      <alignment horizontal="left" vertical="center"/>
    </xf>
    <xf numFmtId="0" fontId="6" fillId="5" borderId="0" xfId="0" applyFont="1" applyFill="1" applyAlignment="1">
      <alignment horizontal="right" vertical="center"/>
    </xf>
    <xf numFmtId="3" fontId="18" fillId="5" borderId="0" xfId="0" applyNumberFormat="1" applyFont="1" applyFill="1" applyBorder="1"/>
    <xf numFmtId="168" fontId="0" fillId="5" borderId="0" xfId="0" applyNumberFormat="1" applyFill="1"/>
    <xf numFmtId="3" fontId="24" fillId="5" borderId="0" xfId="0" applyNumberFormat="1" applyFont="1" applyFill="1"/>
    <xf numFmtId="3" fontId="24" fillId="5" borderId="0" xfId="0" applyNumberFormat="1" applyFont="1" applyFill="1" applyBorder="1"/>
    <xf numFmtId="164" fontId="0" fillId="8" borderId="1" xfId="1" applyNumberFormat="1" applyFont="1" applyFill="1" applyBorder="1"/>
    <xf numFmtId="3" fontId="14" fillId="0" borderId="0" xfId="0" applyNumberFormat="1" applyFont="1"/>
    <xf numFmtId="0" fontId="14" fillId="0" borderId="1" xfId="0" applyFont="1" applyBorder="1"/>
    <xf numFmtId="3" fontId="14" fillId="5" borderId="1" xfId="0" applyNumberFormat="1" applyFont="1" applyFill="1" applyBorder="1"/>
    <xf numFmtId="164" fontId="1" fillId="2" borderId="1" xfId="1" applyNumberFormat="1" applyFont="1" applyFill="1" applyBorder="1"/>
    <xf numFmtId="164" fontId="1" fillId="0" borderId="1" xfId="1" applyNumberFormat="1" applyFont="1" applyBorder="1"/>
    <xf numFmtId="10" fontId="7" fillId="5" borderId="0" xfId="1" applyNumberFormat="1" applyFont="1" applyFill="1" applyAlignment="1">
      <alignment horizontal="right" vertical="center"/>
    </xf>
    <xf numFmtId="10" fontId="7" fillId="5" borderId="0" xfId="0" applyNumberFormat="1" applyFont="1" applyFill="1" applyAlignment="1">
      <alignment horizontal="right" vertical="center"/>
    </xf>
    <xf numFmtId="4" fontId="0" fillId="5" borderId="0" xfId="0" applyNumberFormat="1" applyFill="1"/>
    <xf numFmtId="0" fontId="14" fillId="0" borderId="1" xfId="0" applyFont="1" applyFill="1" applyBorder="1"/>
    <xf numFmtId="3" fontId="21" fillId="5" borderId="1" xfId="0" applyNumberFormat="1" applyFont="1" applyFill="1" applyBorder="1"/>
    <xf numFmtId="164" fontId="21" fillId="5" borderId="1" xfId="1" applyNumberFormat="1" applyFont="1" applyFill="1" applyBorder="1"/>
    <xf numFmtId="3" fontId="18" fillId="5" borderId="0" xfId="0" applyNumberFormat="1" applyFont="1" applyFill="1"/>
    <xf numFmtId="10" fontId="1" fillId="5" borderId="0" xfId="1" applyNumberFormat="1" applyFont="1" applyFill="1"/>
    <xf numFmtId="3" fontId="1" fillId="5" borderId="0" xfId="0" applyNumberFormat="1" applyFont="1" applyFill="1"/>
    <xf numFmtId="0" fontId="14" fillId="5" borderId="1" xfId="0" applyFont="1" applyFill="1" applyBorder="1"/>
    <xf numFmtId="3" fontId="20" fillId="10" borderId="0" xfId="0" applyNumberFormat="1" applyFont="1" applyFill="1" applyBorder="1"/>
    <xf numFmtId="9" fontId="0" fillId="5" borderId="0" xfId="1" applyFont="1" applyFill="1"/>
    <xf numFmtId="164" fontId="14" fillId="5" borderId="0" xfId="1" applyNumberFormat="1" applyFont="1" applyFill="1"/>
    <xf numFmtId="3" fontId="14" fillId="0" borderId="0" xfId="0" applyNumberFormat="1" applyFont="1" applyFill="1"/>
    <xf numFmtId="0" fontId="14" fillId="5" borderId="0" xfId="0" applyFont="1" applyFill="1" applyAlignment="1">
      <alignment vertical="center"/>
    </xf>
    <xf numFmtId="0" fontId="14" fillId="5" borderId="0" xfId="0" applyFont="1" applyFill="1"/>
    <xf numFmtId="3" fontId="21" fillId="5" borderId="0" xfId="0" applyNumberFormat="1" applyFont="1" applyFill="1"/>
    <xf numFmtId="3" fontId="25" fillId="5" borderId="0" xfId="0" applyNumberFormat="1" applyFont="1" applyFill="1" applyAlignment="1">
      <alignment vertical="center"/>
    </xf>
    <xf numFmtId="0" fontId="11" fillId="9" borderId="0" xfId="0" applyFont="1" applyFill="1" applyBorder="1" applyAlignment="1">
      <alignment vertical="center" wrapText="1"/>
    </xf>
    <xf numFmtId="0" fontId="11" fillId="9" borderId="0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3" fontId="2" fillId="5" borderId="0" xfId="0" applyNumberFormat="1" applyFont="1" applyFill="1" applyAlignment="1">
      <alignment horizont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15" fontId="11" fillId="3" borderId="3" xfId="0" applyNumberFormat="1" applyFont="1" applyFill="1" applyBorder="1" applyAlignment="1">
      <alignment horizontal="center" vertical="center" wrapText="1"/>
    </xf>
    <xf numFmtId="15" fontId="11" fillId="3" borderId="4" xfId="0" applyNumberFormat="1" applyFont="1" applyFill="1" applyBorder="1" applyAlignment="1">
      <alignment horizontal="center" vertical="center" wrapText="1"/>
    </xf>
    <xf numFmtId="15" fontId="11" fillId="3" borderId="2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3" fontId="2" fillId="5" borderId="0" xfId="0" applyNumberFormat="1" applyFont="1" applyFill="1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</cellXfs>
  <cellStyles count="4">
    <cellStyle name="Hipervínculo" xfId="2" builtinId="8"/>
    <cellStyle name="Normal" xfId="0" builtinId="0"/>
    <cellStyle name="Normal 8" xfId="3" xr:uid="{D56B7213-0D6B-4F95-8FCD-2F5CD47DCC7E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7B4AE-78AD-4330-A864-5B7942FD5BCC}">
  <sheetPr>
    <tabColor theme="9" tint="0.39997558519241921"/>
    <pageSetUpPr fitToPage="1"/>
  </sheetPr>
  <dimension ref="A1:AI117"/>
  <sheetViews>
    <sheetView topLeftCell="E1" zoomScaleNormal="100" workbookViewId="0">
      <selection activeCell="K24" sqref="K24"/>
    </sheetView>
  </sheetViews>
  <sheetFormatPr baseColWidth="10" defaultColWidth="11.44140625" defaultRowHeight="14.4" x14ac:dyDescent="0.3"/>
  <cols>
    <col min="1" max="1" width="25.21875" style="1" customWidth="1"/>
    <col min="2" max="2" width="11.44140625" style="1"/>
    <col min="3" max="3" width="11.44140625" style="1" customWidth="1"/>
    <col min="4" max="5" width="11.44140625" style="1"/>
    <col min="6" max="6" width="11.44140625" style="1" customWidth="1"/>
    <col min="7" max="7" width="20.6640625" style="1" customWidth="1"/>
    <col min="8" max="8" width="11.44140625" style="1" customWidth="1"/>
    <col min="9" max="9" width="23.6640625" style="1" customWidth="1"/>
    <col min="10" max="16" width="11.44140625" style="1" customWidth="1"/>
    <col min="17" max="17" width="23.6640625" style="1" customWidth="1"/>
    <col min="18" max="19" width="11.44140625" style="1"/>
    <col min="20" max="22" width="11.44140625" style="1" customWidth="1"/>
    <col min="23" max="16384" width="11.44140625" style="1"/>
  </cols>
  <sheetData>
    <row r="1" spans="1:35" ht="25.8" x14ac:dyDescent="0.5">
      <c r="A1" s="101" t="s">
        <v>58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25"/>
      <c r="X1" s="25"/>
      <c r="Y1" s="25"/>
      <c r="Z1" s="25"/>
      <c r="AA1" s="25"/>
      <c r="AB1" s="25"/>
    </row>
    <row r="2" spans="1:35" x14ac:dyDescent="0.3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</row>
    <row r="3" spans="1:35" x14ac:dyDescent="0.3">
      <c r="A3" s="100" t="s">
        <v>0</v>
      </c>
      <c r="B3" s="104" t="s">
        <v>60</v>
      </c>
      <c r="C3" s="105"/>
      <c r="D3" s="105"/>
      <c r="E3" s="106"/>
      <c r="F3" s="104" t="s">
        <v>61</v>
      </c>
      <c r="G3" s="105"/>
      <c r="H3" s="105"/>
      <c r="I3" s="106"/>
      <c r="J3" s="104" t="s">
        <v>62</v>
      </c>
      <c r="K3" s="105"/>
      <c r="L3" s="105"/>
      <c r="M3" s="106"/>
      <c r="N3" s="104" t="s">
        <v>63</v>
      </c>
      <c r="O3" s="105"/>
      <c r="P3" s="105"/>
      <c r="Q3" s="106"/>
      <c r="R3" s="104" t="s">
        <v>64</v>
      </c>
      <c r="S3" s="105"/>
      <c r="T3" s="105"/>
      <c r="U3" s="106"/>
      <c r="V3" s="25"/>
      <c r="W3" s="25"/>
      <c r="X3" s="25"/>
      <c r="Y3" s="42"/>
      <c r="Z3" s="42"/>
      <c r="AA3" s="98"/>
      <c r="AB3" s="25"/>
      <c r="AC3" s="18"/>
      <c r="AD3" s="18"/>
      <c r="AE3" s="18"/>
      <c r="AF3" s="18"/>
      <c r="AG3" s="18"/>
      <c r="AH3" s="18"/>
      <c r="AI3" s="18"/>
    </row>
    <row r="4" spans="1:35" x14ac:dyDescent="0.3">
      <c r="A4" s="100" t="s">
        <v>0</v>
      </c>
      <c r="B4" s="8" t="s">
        <v>27</v>
      </c>
      <c r="C4" s="8" t="s">
        <v>26</v>
      </c>
      <c r="D4" s="8" t="s">
        <v>28</v>
      </c>
      <c r="E4" s="8" t="s">
        <v>29</v>
      </c>
      <c r="F4" s="8" t="s">
        <v>27</v>
      </c>
      <c r="G4" s="8" t="s">
        <v>26</v>
      </c>
      <c r="H4" s="8" t="s">
        <v>28</v>
      </c>
      <c r="I4" s="8" t="s">
        <v>29</v>
      </c>
      <c r="J4" s="8" t="s">
        <v>27</v>
      </c>
      <c r="K4" s="8" t="s">
        <v>26</v>
      </c>
      <c r="L4" s="8" t="s">
        <v>28</v>
      </c>
      <c r="M4" s="8" t="s">
        <v>29</v>
      </c>
      <c r="N4" s="8" t="s">
        <v>27</v>
      </c>
      <c r="O4" s="8" t="s">
        <v>26</v>
      </c>
      <c r="P4" s="8" t="s">
        <v>28</v>
      </c>
      <c r="Q4" s="8" t="s">
        <v>29</v>
      </c>
      <c r="R4" s="8" t="s">
        <v>27</v>
      </c>
      <c r="S4" s="8" t="s">
        <v>26</v>
      </c>
      <c r="T4" s="8" t="s">
        <v>28</v>
      </c>
      <c r="U4" s="8" t="s">
        <v>29</v>
      </c>
      <c r="V4" s="25"/>
      <c r="W4" s="25"/>
      <c r="X4" s="25"/>
      <c r="Y4" s="42"/>
      <c r="Z4" s="42"/>
      <c r="AA4" s="99"/>
      <c r="AB4" s="25"/>
      <c r="AC4" s="18"/>
      <c r="AD4" s="18"/>
      <c r="AE4" s="18"/>
      <c r="AF4" s="18"/>
      <c r="AG4" s="18"/>
      <c r="AH4" s="18"/>
      <c r="AI4" s="18"/>
    </row>
    <row r="5" spans="1:35" x14ac:dyDescent="0.3">
      <c r="A5" s="12" t="s">
        <v>1</v>
      </c>
      <c r="B5" s="26">
        <v>15153</v>
      </c>
      <c r="C5" s="36">
        <v>1282</v>
      </c>
      <c r="D5" s="36">
        <v>1501</v>
      </c>
      <c r="E5" s="36">
        <v>24</v>
      </c>
      <c r="F5" s="36">
        <v>12687</v>
      </c>
      <c r="G5" s="36">
        <v>929</v>
      </c>
      <c r="H5" s="36">
        <v>9842</v>
      </c>
      <c r="I5" s="36">
        <v>84</v>
      </c>
      <c r="J5" s="36">
        <v>15733</v>
      </c>
      <c r="K5" s="36">
        <v>1377</v>
      </c>
      <c r="L5" s="36">
        <v>11394</v>
      </c>
      <c r="M5" s="36">
        <v>111</v>
      </c>
      <c r="N5" s="36">
        <v>16489</v>
      </c>
      <c r="O5" s="36">
        <v>1950</v>
      </c>
      <c r="P5" s="36">
        <v>6086</v>
      </c>
      <c r="Q5" s="36">
        <v>92</v>
      </c>
      <c r="R5" s="2">
        <v>15585</v>
      </c>
      <c r="S5" s="2">
        <v>1875</v>
      </c>
      <c r="T5" s="2">
        <v>3811</v>
      </c>
      <c r="U5" s="2">
        <v>65</v>
      </c>
      <c r="V5" s="25"/>
      <c r="W5" s="25"/>
      <c r="X5" s="25"/>
      <c r="Y5" s="42"/>
      <c r="Z5" s="42"/>
      <c r="AA5" s="42"/>
      <c r="AB5" s="25"/>
      <c r="AC5" s="35"/>
      <c r="AD5" s="18"/>
      <c r="AE5" s="18"/>
      <c r="AF5" s="18"/>
      <c r="AG5" s="18"/>
      <c r="AH5" s="18"/>
      <c r="AI5" s="18"/>
    </row>
    <row r="6" spans="1:35" x14ac:dyDescent="0.3">
      <c r="A6" s="12" t="s">
        <v>2</v>
      </c>
      <c r="B6" s="26">
        <v>7111</v>
      </c>
      <c r="C6" s="26">
        <v>539</v>
      </c>
      <c r="D6" s="26">
        <v>2239</v>
      </c>
      <c r="E6" s="26">
        <v>17</v>
      </c>
      <c r="F6" s="76">
        <v>6957</v>
      </c>
      <c r="G6" s="76">
        <v>557</v>
      </c>
      <c r="H6" s="76">
        <v>21017</v>
      </c>
      <c r="I6" s="76">
        <v>126</v>
      </c>
      <c r="J6" s="77">
        <v>8509</v>
      </c>
      <c r="K6" s="77">
        <v>1025</v>
      </c>
      <c r="L6" s="77">
        <v>20127</v>
      </c>
      <c r="M6" s="77">
        <v>144</v>
      </c>
      <c r="N6" s="77">
        <v>8867</v>
      </c>
      <c r="O6" s="77">
        <v>1381</v>
      </c>
      <c r="P6" s="77">
        <v>7238</v>
      </c>
      <c r="Q6" s="77">
        <v>119</v>
      </c>
      <c r="R6" s="2">
        <v>7024</v>
      </c>
      <c r="S6" s="2">
        <v>1382</v>
      </c>
      <c r="T6" s="2">
        <v>3647</v>
      </c>
      <c r="U6" s="2">
        <v>108</v>
      </c>
      <c r="V6" s="25"/>
      <c r="W6" s="25"/>
      <c r="X6" s="25"/>
      <c r="Y6" s="42"/>
      <c r="Z6" s="42"/>
      <c r="AA6" s="42"/>
      <c r="AB6" s="25"/>
      <c r="AC6" s="35"/>
      <c r="AD6" s="18"/>
      <c r="AE6" s="18"/>
      <c r="AF6" s="18"/>
      <c r="AG6" s="18"/>
      <c r="AH6" s="18"/>
      <c r="AI6" s="18"/>
    </row>
    <row r="7" spans="1:35" x14ac:dyDescent="0.3">
      <c r="A7" s="12" t="s">
        <v>3</v>
      </c>
      <c r="B7" s="26">
        <v>5108</v>
      </c>
      <c r="C7" s="26">
        <v>217</v>
      </c>
      <c r="D7" s="26">
        <v>2119</v>
      </c>
      <c r="E7" s="26">
        <v>9</v>
      </c>
      <c r="F7" s="76">
        <v>5520</v>
      </c>
      <c r="G7" s="76">
        <v>284</v>
      </c>
      <c r="H7" s="76">
        <v>23479</v>
      </c>
      <c r="I7" s="76">
        <v>87</v>
      </c>
      <c r="J7" s="77">
        <v>7325</v>
      </c>
      <c r="K7" s="77">
        <v>992</v>
      </c>
      <c r="L7" s="77">
        <v>30190</v>
      </c>
      <c r="M7" s="77">
        <v>173</v>
      </c>
      <c r="N7" s="77">
        <v>7328</v>
      </c>
      <c r="O7" s="77">
        <v>1388</v>
      </c>
      <c r="P7" s="77">
        <v>6422</v>
      </c>
      <c r="Q7" s="77">
        <v>59</v>
      </c>
      <c r="R7" s="2">
        <v>5734</v>
      </c>
      <c r="S7" s="2">
        <v>1049</v>
      </c>
      <c r="T7" s="2">
        <v>2128</v>
      </c>
      <c r="U7" s="2">
        <v>47</v>
      </c>
      <c r="V7" s="25"/>
      <c r="W7" s="25"/>
      <c r="X7" s="25"/>
      <c r="Y7" s="42"/>
      <c r="Z7" s="42"/>
      <c r="AA7" s="42"/>
      <c r="AB7" s="25"/>
      <c r="AC7" s="35"/>
      <c r="AD7" s="31"/>
      <c r="AE7" s="32"/>
      <c r="AF7" s="32"/>
      <c r="AG7" s="18"/>
      <c r="AH7" s="18"/>
      <c r="AI7" s="18"/>
    </row>
    <row r="8" spans="1:35" x14ac:dyDescent="0.3">
      <c r="A8" s="12" t="s">
        <v>4</v>
      </c>
      <c r="B8" s="26">
        <v>2903</v>
      </c>
      <c r="C8" s="26">
        <v>524</v>
      </c>
      <c r="D8" s="26">
        <v>398</v>
      </c>
      <c r="E8" s="26">
        <v>5</v>
      </c>
      <c r="F8" s="76">
        <v>2982</v>
      </c>
      <c r="G8" s="76">
        <v>399</v>
      </c>
      <c r="H8" s="76">
        <v>2674</v>
      </c>
      <c r="I8" s="76">
        <v>16</v>
      </c>
      <c r="J8" s="77">
        <v>3091</v>
      </c>
      <c r="K8" s="77">
        <v>443</v>
      </c>
      <c r="L8" s="77">
        <v>2745</v>
      </c>
      <c r="M8" s="77">
        <v>27</v>
      </c>
      <c r="N8" s="77">
        <v>3879</v>
      </c>
      <c r="O8" s="77">
        <v>549</v>
      </c>
      <c r="P8" s="77">
        <v>1249</v>
      </c>
      <c r="Q8" s="77">
        <v>12</v>
      </c>
      <c r="R8" s="2">
        <v>3506</v>
      </c>
      <c r="S8" s="2">
        <v>529</v>
      </c>
      <c r="T8" s="2">
        <v>688</v>
      </c>
      <c r="U8" s="2">
        <v>10</v>
      </c>
      <c r="V8" s="25"/>
      <c r="W8" s="25"/>
      <c r="X8" s="25"/>
      <c r="Y8" s="42"/>
      <c r="Z8" s="42"/>
      <c r="AA8" s="42"/>
      <c r="AB8" s="25"/>
      <c r="AC8" s="35"/>
      <c r="AD8" s="31"/>
      <c r="AE8" s="33"/>
      <c r="AF8" s="33"/>
      <c r="AG8" s="18"/>
      <c r="AH8" s="18"/>
      <c r="AI8" s="18"/>
    </row>
    <row r="9" spans="1:35" x14ac:dyDescent="0.3">
      <c r="A9" s="12" t="s">
        <v>6</v>
      </c>
      <c r="B9" s="26">
        <v>4541</v>
      </c>
      <c r="C9" s="26">
        <v>189</v>
      </c>
      <c r="D9" s="26">
        <v>1492</v>
      </c>
      <c r="E9" s="26">
        <v>10</v>
      </c>
      <c r="F9" s="76">
        <v>5050</v>
      </c>
      <c r="G9" s="76">
        <v>164</v>
      </c>
      <c r="H9" s="76">
        <v>13244</v>
      </c>
      <c r="I9" s="76">
        <v>101</v>
      </c>
      <c r="J9" s="77">
        <v>6076</v>
      </c>
      <c r="K9" s="77">
        <v>753</v>
      </c>
      <c r="L9" s="77">
        <v>17657</v>
      </c>
      <c r="M9" s="77">
        <v>153</v>
      </c>
      <c r="N9" s="77">
        <v>6737</v>
      </c>
      <c r="O9" s="77">
        <v>850</v>
      </c>
      <c r="P9" s="77">
        <v>5629</v>
      </c>
      <c r="Q9" s="77">
        <v>77</v>
      </c>
      <c r="R9" s="2">
        <v>4869</v>
      </c>
      <c r="S9" s="2">
        <v>748</v>
      </c>
      <c r="T9" s="2">
        <v>1644</v>
      </c>
      <c r="U9" s="2">
        <v>37</v>
      </c>
      <c r="V9" s="25"/>
      <c r="W9" s="25"/>
      <c r="X9" s="25"/>
      <c r="Y9" s="42"/>
      <c r="Z9" s="42"/>
      <c r="AA9" s="42"/>
      <c r="AB9" s="25"/>
      <c r="AC9" s="35"/>
      <c r="AD9" s="18"/>
      <c r="AE9" s="33"/>
      <c r="AF9" s="33"/>
      <c r="AG9" s="18"/>
      <c r="AH9" s="18"/>
      <c r="AI9" s="18"/>
    </row>
    <row r="10" spans="1:35" x14ac:dyDescent="0.3">
      <c r="A10" s="12" t="s">
        <v>7</v>
      </c>
      <c r="B10" s="26">
        <v>12609</v>
      </c>
      <c r="C10" s="26">
        <v>1058</v>
      </c>
      <c r="D10" s="26">
        <v>6675</v>
      </c>
      <c r="E10" s="26">
        <v>67</v>
      </c>
      <c r="F10" s="76">
        <v>11027</v>
      </c>
      <c r="G10" s="76">
        <v>824</v>
      </c>
      <c r="H10" s="76">
        <v>52422</v>
      </c>
      <c r="I10" s="76">
        <v>400</v>
      </c>
      <c r="J10" s="77">
        <v>13487</v>
      </c>
      <c r="K10" s="77">
        <v>1810</v>
      </c>
      <c r="L10" s="77">
        <v>61818</v>
      </c>
      <c r="M10" s="77">
        <v>571</v>
      </c>
      <c r="N10" s="77">
        <v>15120</v>
      </c>
      <c r="O10" s="77">
        <v>3306</v>
      </c>
      <c r="P10" s="77">
        <v>24692</v>
      </c>
      <c r="Q10" s="77">
        <v>396</v>
      </c>
      <c r="R10" s="2">
        <v>11438</v>
      </c>
      <c r="S10" s="2">
        <v>4777</v>
      </c>
      <c r="T10" s="2">
        <v>11149</v>
      </c>
      <c r="U10" s="2">
        <v>305</v>
      </c>
      <c r="V10" s="25"/>
      <c r="W10" s="25"/>
      <c r="X10" s="25"/>
      <c r="Y10" s="42"/>
      <c r="Z10" s="42"/>
      <c r="AA10" s="42"/>
      <c r="AB10" s="25"/>
      <c r="AC10" s="35"/>
      <c r="AD10" s="18"/>
      <c r="AE10" s="18"/>
      <c r="AF10" s="18"/>
      <c r="AG10" s="18"/>
      <c r="AH10" s="18"/>
      <c r="AI10" s="18"/>
    </row>
    <row r="11" spans="1:35" x14ac:dyDescent="0.3">
      <c r="A11" s="12" t="s">
        <v>8</v>
      </c>
      <c r="B11" s="77">
        <v>7802</v>
      </c>
      <c r="C11" s="77">
        <v>731</v>
      </c>
      <c r="D11" s="77">
        <v>3351</v>
      </c>
      <c r="E11" s="77">
        <v>47</v>
      </c>
      <c r="F11" s="89">
        <v>6094</v>
      </c>
      <c r="G11" s="89">
        <v>513</v>
      </c>
      <c r="H11" s="89">
        <v>25450</v>
      </c>
      <c r="I11" s="89">
        <v>205</v>
      </c>
      <c r="J11" s="77">
        <v>8377</v>
      </c>
      <c r="K11" s="77">
        <v>1265</v>
      </c>
      <c r="L11" s="77">
        <v>30532</v>
      </c>
      <c r="M11" s="77">
        <v>289</v>
      </c>
      <c r="N11" s="77">
        <v>8495</v>
      </c>
      <c r="O11" s="77">
        <v>1554</v>
      </c>
      <c r="P11" s="77">
        <v>12745</v>
      </c>
      <c r="Q11" s="77">
        <v>202</v>
      </c>
      <c r="R11" s="2">
        <v>6799</v>
      </c>
      <c r="S11" s="2">
        <v>2129</v>
      </c>
      <c r="T11" s="2">
        <v>6419</v>
      </c>
      <c r="U11" s="2">
        <v>122</v>
      </c>
      <c r="V11" s="25"/>
      <c r="W11" s="25"/>
      <c r="X11" s="25"/>
      <c r="Y11" s="42"/>
      <c r="Z11" s="42"/>
      <c r="AA11" s="42"/>
      <c r="AB11" s="25"/>
      <c r="AC11" s="35"/>
      <c r="AD11" s="18"/>
      <c r="AE11" s="18"/>
      <c r="AF11" s="18"/>
      <c r="AG11" s="18"/>
      <c r="AH11" s="18"/>
      <c r="AI11" s="18"/>
    </row>
    <row r="12" spans="1:35" x14ac:dyDescent="0.3">
      <c r="A12" s="12" t="s">
        <v>9</v>
      </c>
      <c r="B12" s="77">
        <v>63531</v>
      </c>
      <c r="C12" s="77">
        <v>8818</v>
      </c>
      <c r="D12" s="77">
        <v>7704</v>
      </c>
      <c r="E12" s="77">
        <v>150</v>
      </c>
      <c r="F12" s="89">
        <v>60180</v>
      </c>
      <c r="G12" s="89">
        <v>8224</v>
      </c>
      <c r="H12" s="89">
        <v>49921</v>
      </c>
      <c r="I12" s="89">
        <v>786</v>
      </c>
      <c r="J12" s="77">
        <v>68266</v>
      </c>
      <c r="K12" s="77">
        <v>11106</v>
      </c>
      <c r="L12" s="77">
        <v>71231</v>
      </c>
      <c r="M12" s="77">
        <v>1036</v>
      </c>
      <c r="N12" s="77">
        <v>67390</v>
      </c>
      <c r="O12" s="77">
        <v>12052</v>
      </c>
      <c r="P12" s="77">
        <v>41752</v>
      </c>
      <c r="Q12" s="77">
        <v>675</v>
      </c>
      <c r="R12" s="2">
        <v>62368</v>
      </c>
      <c r="S12" s="2">
        <v>12863</v>
      </c>
      <c r="T12" s="2">
        <v>26854</v>
      </c>
      <c r="U12" s="2">
        <v>492</v>
      </c>
      <c r="V12" s="25"/>
      <c r="W12" s="25"/>
      <c r="X12" s="25"/>
      <c r="Y12" s="42"/>
      <c r="Z12" s="42"/>
      <c r="AA12" s="42"/>
      <c r="AB12" s="25"/>
      <c r="AC12" s="35"/>
      <c r="AD12" s="18"/>
      <c r="AE12" s="18"/>
      <c r="AF12" s="18"/>
      <c r="AG12" s="18"/>
      <c r="AH12" s="18"/>
      <c r="AI12" s="18"/>
    </row>
    <row r="13" spans="1:35" x14ac:dyDescent="0.3">
      <c r="A13" s="12" t="s">
        <v>10</v>
      </c>
      <c r="B13" s="26">
        <v>13854</v>
      </c>
      <c r="C13" s="26">
        <v>1265</v>
      </c>
      <c r="D13" s="26">
        <v>2476</v>
      </c>
      <c r="E13" s="26">
        <v>26</v>
      </c>
      <c r="F13" s="76">
        <v>11530</v>
      </c>
      <c r="G13" s="76">
        <v>841</v>
      </c>
      <c r="H13" s="76">
        <v>18799</v>
      </c>
      <c r="I13" s="76">
        <v>201</v>
      </c>
      <c r="J13" s="77">
        <v>14828</v>
      </c>
      <c r="K13" s="77">
        <v>1308</v>
      </c>
      <c r="L13" s="77">
        <v>23884</v>
      </c>
      <c r="M13" s="77">
        <v>309</v>
      </c>
      <c r="N13" s="77">
        <v>16931</v>
      </c>
      <c r="O13" s="77">
        <v>2212</v>
      </c>
      <c r="P13" s="77">
        <v>14970</v>
      </c>
      <c r="Q13" s="77">
        <v>220</v>
      </c>
      <c r="R13" s="2">
        <v>14746</v>
      </c>
      <c r="S13" s="2">
        <v>2670</v>
      </c>
      <c r="T13" s="2">
        <v>6973</v>
      </c>
      <c r="U13" s="2">
        <v>132</v>
      </c>
      <c r="V13" s="25"/>
      <c r="W13" s="25"/>
      <c r="X13" s="25"/>
      <c r="Y13" s="42"/>
      <c r="Z13" s="42"/>
      <c r="AA13" s="42"/>
      <c r="AB13" s="25"/>
      <c r="AC13" s="35"/>
      <c r="AD13" s="18"/>
      <c r="AE13" s="18"/>
      <c r="AF13" s="18"/>
      <c r="AG13" s="18"/>
      <c r="AH13" s="18"/>
      <c r="AI13" s="18"/>
    </row>
    <row r="14" spans="1:35" x14ac:dyDescent="0.3">
      <c r="A14" s="12" t="s">
        <v>11</v>
      </c>
      <c r="B14" s="26">
        <v>1943</v>
      </c>
      <c r="C14" s="26">
        <v>315</v>
      </c>
      <c r="D14" s="26">
        <v>1197</v>
      </c>
      <c r="E14" s="26">
        <v>55</v>
      </c>
      <c r="F14" s="76">
        <v>1819</v>
      </c>
      <c r="G14" s="76">
        <v>170</v>
      </c>
      <c r="H14" s="76">
        <v>6326</v>
      </c>
      <c r="I14" s="76">
        <v>158</v>
      </c>
      <c r="J14" s="77">
        <v>2484</v>
      </c>
      <c r="K14" s="77">
        <v>336</v>
      </c>
      <c r="L14" s="77">
        <v>6799</v>
      </c>
      <c r="M14" s="77">
        <v>146</v>
      </c>
      <c r="N14" s="77">
        <v>2669</v>
      </c>
      <c r="O14" s="77">
        <v>573</v>
      </c>
      <c r="P14" s="77">
        <v>3183</v>
      </c>
      <c r="Q14" s="77">
        <v>132</v>
      </c>
      <c r="R14" s="2">
        <v>2191</v>
      </c>
      <c r="S14" s="2">
        <v>666</v>
      </c>
      <c r="T14" s="2">
        <v>1352</v>
      </c>
      <c r="U14" s="2">
        <v>171</v>
      </c>
      <c r="V14" s="25"/>
      <c r="W14" s="25"/>
      <c r="X14" s="25"/>
      <c r="Y14" s="42"/>
      <c r="Z14" s="42"/>
      <c r="AA14" s="42"/>
      <c r="AB14" s="25"/>
      <c r="AC14" s="16"/>
      <c r="AD14" s="17"/>
      <c r="AE14" s="17"/>
      <c r="AF14" s="17"/>
      <c r="AG14" s="17"/>
      <c r="AH14" s="17"/>
      <c r="AI14" s="17"/>
    </row>
    <row r="15" spans="1:35" x14ac:dyDescent="0.3">
      <c r="A15" s="12" t="s">
        <v>12</v>
      </c>
      <c r="B15" s="26">
        <v>6554</v>
      </c>
      <c r="C15" s="26">
        <v>1000</v>
      </c>
      <c r="D15" s="26">
        <v>2511</v>
      </c>
      <c r="E15" s="26">
        <v>17</v>
      </c>
      <c r="F15" s="76">
        <v>5636</v>
      </c>
      <c r="G15" s="76">
        <v>592</v>
      </c>
      <c r="H15" s="76">
        <v>13020</v>
      </c>
      <c r="I15" s="76">
        <v>96</v>
      </c>
      <c r="J15" s="77">
        <v>7046</v>
      </c>
      <c r="K15" s="77">
        <v>848</v>
      </c>
      <c r="L15" s="77">
        <v>16741</v>
      </c>
      <c r="M15" s="77">
        <v>153</v>
      </c>
      <c r="N15" s="77">
        <v>7683</v>
      </c>
      <c r="O15" s="77">
        <v>1252</v>
      </c>
      <c r="P15" s="77">
        <v>9975</v>
      </c>
      <c r="Q15" s="77">
        <v>96</v>
      </c>
      <c r="R15" s="2">
        <v>6396</v>
      </c>
      <c r="S15" s="2">
        <v>1569</v>
      </c>
      <c r="T15" s="2">
        <v>5833</v>
      </c>
      <c r="U15" s="2">
        <v>85</v>
      </c>
      <c r="V15" s="25"/>
      <c r="W15" s="25"/>
      <c r="X15" s="25"/>
      <c r="Y15" s="42"/>
      <c r="Z15" s="42"/>
      <c r="AA15" s="42"/>
      <c r="AB15" s="25"/>
      <c r="AC15" s="5"/>
    </row>
    <row r="16" spans="1:35" x14ac:dyDescent="0.3">
      <c r="A16" s="12" t="s">
        <v>13</v>
      </c>
      <c r="B16" s="26">
        <v>2245</v>
      </c>
      <c r="C16" s="26">
        <v>174</v>
      </c>
      <c r="D16" s="26">
        <v>947</v>
      </c>
      <c r="E16" s="26">
        <v>9</v>
      </c>
      <c r="F16" s="76">
        <v>1827</v>
      </c>
      <c r="G16" s="76">
        <v>180</v>
      </c>
      <c r="H16" s="76">
        <v>9763</v>
      </c>
      <c r="I16" s="76">
        <v>97</v>
      </c>
      <c r="J16" s="77">
        <v>2297</v>
      </c>
      <c r="K16" s="77">
        <v>334</v>
      </c>
      <c r="L16" s="77">
        <v>10836</v>
      </c>
      <c r="M16" s="77">
        <v>111</v>
      </c>
      <c r="N16" s="77">
        <v>2243</v>
      </c>
      <c r="O16" s="77">
        <v>495</v>
      </c>
      <c r="P16" s="77">
        <v>3860</v>
      </c>
      <c r="Q16" s="77">
        <v>94</v>
      </c>
      <c r="R16" s="2">
        <v>2078</v>
      </c>
      <c r="S16" s="2">
        <v>636</v>
      </c>
      <c r="T16" s="2">
        <v>1838</v>
      </c>
      <c r="U16" s="2">
        <v>63</v>
      </c>
      <c r="V16" s="25"/>
      <c r="W16" s="25"/>
      <c r="X16" s="25"/>
      <c r="Y16" s="42"/>
      <c r="Z16" s="42"/>
      <c r="AA16" s="42"/>
      <c r="AB16" s="25"/>
      <c r="AC16" s="5"/>
    </row>
    <row r="17" spans="1:29" x14ac:dyDescent="0.3">
      <c r="A17" s="12" t="s">
        <v>14</v>
      </c>
      <c r="B17" s="26">
        <v>47589</v>
      </c>
      <c r="C17" s="26">
        <v>6114</v>
      </c>
      <c r="D17" s="26">
        <v>17821</v>
      </c>
      <c r="E17" s="26">
        <v>287</v>
      </c>
      <c r="F17" s="76">
        <v>40068</v>
      </c>
      <c r="G17" s="76">
        <v>4627</v>
      </c>
      <c r="H17" s="76">
        <v>134486</v>
      </c>
      <c r="I17" s="76">
        <v>1538</v>
      </c>
      <c r="J17" s="77">
        <v>49083</v>
      </c>
      <c r="K17" s="77">
        <v>7285</v>
      </c>
      <c r="L17" s="77">
        <v>142922</v>
      </c>
      <c r="M17" s="77">
        <v>1628</v>
      </c>
      <c r="N17" s="77">
        <v>50938</v>
      </c>
      <c r="O17" s="77">
        <v>9777</v>
      </c>
      <c r="P17" s="77">
        <v>54230</v>
      </c>
      <c r="Q17" s="77">
        <v>1065</v>
      </c>
      <c r="R17" s="2">
        <v>43702</v>
      </c>
      <c r="S17" s="2">
        <v>10406</v>
      </c>
      <c r="T17" s="2">
        <v>24960</v>
      </c>
      <c r="U17" s="2">
        <v>794</v>
      </c>
      <c r="V17" s="25"/>
      <c r="W17" s="25"/>
      <c r="X17" s="25"/>
      <c r="Y17" s="42"/>
      <c r="Z17" s="42"/>
      <c r="AA17" s="42"/>
      <c r="AB17" s="25"/>
      <c r="AC17" s="5"/>
    </row>
    <row r="18" spans="1:29" x14ac:dyDescent="0.3">
      <c r="A18" s="12" t="s">
        <v>15</v>
      </c>
      <c r="B18" s="26">
        <v>2563</v>
      </c>
      <c r="C18" s="26">
        <v>121</v>
      </c>
      <c r="D18" s="26">
        <v>454</v>
      </c>
      <c r="E18" s="26">
        <v>5</v>
      </c>
      <c r="F18" s="76">
        <v>2254</v>
      </c>
      <c r="G18" s="76">
        <v>67</v>
      </c>
      <c r="H18" s="76">
        <v>4960</v>
      </c>
      <c r="I18" s="76">
        <v>55</v>
      </c>
      <c r="J18" s="77">
        <v>2818</v>
      </c>
      <c r="K18" s="77">
        <v>221</v>
      </c>
      <c r="L18" s="77">
        <v>6492</v>
      </c>
      <c r="M18" s="77">
        <v>67</v>
      </c>
      <c r="N18" s="77">
        <v>3967</v>
      </c>
      <c r="O18" s="77">
        <v>434</v>
      </c>
      <c r="P18" s="77">
        <v>2870</v>
      </c>
      <c r="Q18" s="77">
        <v>46</v>
      </c>
      <c r="R18" s="2">
        <v>3436</v>
      </c>
      <c r="S18" s="2">
        <v>420</v>
      </c>
      <c r="T18" s="2">
        <v>897</v>
      </c>
      <c r="U18" s="2">
        <v>13</v>
      </c>
      <c r="V18" s="25"/>
      <c r="W18" s="25"/>
      <c r="X18" s="25"/>
      <c r="Y18" s="42"/>
      <c r="Z18" s="42"/>
      <c r="AA18" s="42"/>
      <c r="AB18" s="25"/>
      <c r="AC18" s="5"/>
    </row>
    <row r="19" spans="1:29" x14ac:dyDescent="0.3">
      <c r="A19" s="12" t="s">
        <v>16</v>
      </c>
      <c r="B19" s="26">
        <v>4461</v>
      </c>
      <c r="C19" s="26">
        <v>364</v>
      </c>
      <c r="D19" s="26">
        <v>2313</v>
      </c>
      <c r="E19" s="26">
        <v>20</v>
      </c>
      <c r="F19" s="76">
        <v>3410</v>
      </c>
      <c r="G19" s="76">
        <v>255</v>
      </c>
      <c r="H19" s="76">
        <v>16336</v>
      </c>
      <c r="I19" s="76">
        <v>167</v>
      </c>
      <c r="J19" s="77">
        <v>4097</v>
      </c>
      <c r="K19" s="77">
        <v>709</v>
      </c>
      <c r="L19" s="77">
        <v>16993</v>
      </c>
      <c r="M19" s="77">
        <v>216</v>
      </c>
      <c r="N19" s="77">
        <v>4247</v>
      </c>
      <c r="O19" s="77">
        <v>804</v>
      </c>
      <c r="P19" s="77">
        <v>5950</v>
      </c>
      <c r="Q19" s="77">
        <v>143</v>
      </c>
      <c r="R19" s="2">
        <v>3565</v>
      </c>
      <c r="S19" s="2">
        <v>1034</v>
      </c>
      <c r="T19" s="2">
        <v>2691</v>
      </c>
      <c r="U19" s="2">
        <v>71</v>
      </c>
      <c r="V19" s="25"/>
      <c r="W19" s="25"/>
      <c r="X19" s="25"/>
      <c r="Y19" s="42"/>
      <c r="Z19" s="42"/>
      <c r="AA19" s="42"/>
      <c r="AB19" s="25"/>
      <c r="AC19" s="5"/>
    </row>
    <row r="20" spans="1:29" x14ac:dyDescent="0.3">
      <c r="A20" s="12" t="s">
        <v>17</v>
      </c>
      <c r="B20" s="26">
        <v>9953</v>
      </c>
      <c r="C20" s="26">
        <v>347</v>
      </c>
      <c r="D20" s="26">
        <v>4756</v>
      </c>
      <c r="E20" s="26">
        <v>25</v>
      </c>
      <c r="F20" s="76">
        <v>10413</v>
      </c>
      <c r="G20" s="76">
        <v>535</v>
      </c>
      <c r="H20" s="76">
        <v>58995</v>
      </c>
      <c r="I20" s="76">
        <v>307</v>
      </c>
      <c r="J20" s="77">
        <v>9844</v>
      </c>
      <c r="K20" s="77">
        <v>1497</v>
      </c>
      <c r="L20" s="77">
        <v>57129</v>
      </c>
      <c r="M20" s="77">
        <v>394</v>
      </c>
      <c r="N20" s="77">
        <v>14002</v>
      </c>
      <c r="O20" s="77">
        <v>2651</v>
      </c>
      <c r="P20" s="77">
        <v>25032</v>
      </c>
      <c r="Q20" s="77">
        <v>339</v>
      </c>
      <c r="R20" s="2">
        <v>10483</v>
      </c>
      <c r="S20" s="2">
        <v>2291</v>
      </c>
      <c r="T20" s="2">
        <v>5878</v>
      </c>
      <c r="U20" s="2">
        <v>210</v>
      </c>
      <c r="V20" s="25"/>
      <c r="W20" s="25"/>
      <c r="X20" s="25"/>
      <c r="Y20" s="42"/>
      <c r="Z20" s="42"/>
      <c r="AA20" s="42"/>
      <c r="AB20" s="25"/>
      <c r="AC20" s="5"/>
    </row>
    <row r="21" spans="1:29" x14ac:dyDescent="0.3">
      <c r="A21" s="13" t="s">
        <v>18</v>
      </c>
      <c r="B21" s="37">
        <f>SUM(B5:B20)</f>
        <v>207920</v>
      </c>
      <c r="C21" s="37">
        <f>SUM(C5:C20)</f>
        <v>23058</v>
      </c>
      <c r="D21" s="37">
        <f>SUM(D5:D20)</f>
        <v>57954</v>
      </c>
      <c r="E21" s="37">
        <f>SUM(E5:E20)</f>
        <v>773</v>
      </c>
      <c r="F21" s="37">
        <f>SUM(F5:F20)</f>
        <v>187454</v>
      </c>
      <c r="G21" s="37">
        <f t="shared" ref="G21" si="0">SUM(G5:G20)</f>
        <v>19161</v>
      </c>
      <c r="H21" s="37">
        <f t="shared" ref="H21" si="1">SUM(H5:H20)</f>
        <v>460734</v>
      </c>
      <c r="I21" s="37">
        <f t="shared" ref="I21" si="2">SUM(I5:I20)</f>
        <v>4424</v>
      </c>
      <c r="J21" s="37">
        <f t="shared" ref="J21" si="3">SUM(J5:J20)</f>
        <v>223361</v>
      </c>
      <c r="K21" s="37">
        <f t="shared" ref="K21" si="4">SUM(K5:K20)</f>
        <v>31309</v>
      </c>
      <c r="L21" s="37">
        <f t="shared" ref="L21" si="5">SUM(L5:L20)</f>
        <v>527490</v>
      </c>
      <c r="M21" s="37">
        <f t="shared" ref="M21" si="6">SUM(M5:M20)</f>
        <v>5528</v>
      </c>
      <c r="N21" s="37">
        <f t="shared" ref="N21" si="7">SUM(N5:N20)</f>
        <v>236985</v>
      </c>
      <c r="O21" s="37">
        <f t="shared" ref="O21" si="8">SUM(O5:O20)</f>
        <v>41228</v>
      </c>
      <c r="P21" s="37">
        <f t="shared" ref="P21" si="9">SUM(P5:P20)</f>
        <v>225883</v>
      </c>
      <c r="Q21" s="37">
        <f t="shared" ref="Q21" si="10">SUM(Q5:Q20)</f>
        <v>3767</v>
      </c>
      <c r="R21" s="37">
        <f>SUM(R5:R20)</f>
        <v>203920</v>
      </c>
      <c r="S21" s="37">
        <f>SUM(S5:S20)</f>
        <v>45044</v>
      </c>
      <c r="T21" s="37">
        <f>SUM(T5:T20)</f>
        <v>106762</v>
      </c>
      <c r="U21" s="37">
        <f>SUM(U5:U20)</f>
        <v>2725</v>
      </c>
      <c r="V21" s="25"/>
      <c r="W21" s="25"/>
      <c r="X21" s="25"/>
      <c r="Y21" s="42"/>
      <c r="Z21" s="42"/>
      <c r="AA21" s="64"/>
      <c r="AB21" s="25"/>
      <c r="AC21" s="5"/>
    </row>
    <row r="22" spans="1:29" x14ac:dyDescent="0.3">
      <c r="A22" s="57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42"/>
      <c r="Z22" s="42"/>
      <c r="AA22" s="42"/>
      <c r="AB22" s="25"/>
    </row>
    <row r="23" spans="1:29" x14ac:dyDescent="0.3">
      <c r="A23" s="34" t="s">
        <v>57</v>
      </c>
      <c r="B23" s="25"/>
      <c r="C23" s="70"/>
      <c r="D23" s="42"/>
      <c r="E23" s="42"/>
      <c r="F23" s="42"/>
      <c r="G23" s="42"/>
      <c r="H23" s="42"/>
      <c r="I23" s="42"/>
      <c r="J23" s="42"/>
      <c r="K23" s="42"/>
      <c r="L23" s="42"/>
      <c r="M23" s="49"/>
      <c r="N23" s="25"/>
      <c r="O23" s="49"/>
      <c r="P23" s="25"/>
      <c r="Q23" s="25"/>
      <c r="R23" s="49"/>
      <c r="S23" s="25"/>
      <c r="T23" s="49"/>
      <c r="U23" s="25"/>
      <c r="V23" s="25"/>
      <c r="W23" s="41"/>
      <c r="X23" s="25"/>
      <c r="Y23" s="49"/>
      <c r="Z23" s="49"/>
      <c r="AA23" s="25"/>
      <c r="AB23" s="25"/>
    </row>
    <row r="24" spans="1:29" x14ac:dyDescent="0.3">
      <c r="A24" s="34" t="s">
        <v>56</v>
      </c>
      <c r="B24" s="25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25"/>
      <c r="N24" s="25"/>
      <c r="O24" s="25"/>
      <c r="P24" s="25"/>
      <c r="Q24" s="25"/>
      <c r="R24" s="25"/>
      <c r="S24" s="25"/>
      <c r="T24" s="43"/>
      <c r="U24" s="56"/>
      <c r="V24" s="25"/>
      <c r="W24" s="25"/>
      <c r="X24" s="25"/>
      <c r="Y24" s="25"/>
      <c r="Z24" s="49"/>
      <c r="AA24" s="25"/>
      <c r="AB24" s="25"/>
    </row>
    <row r="25" spans="1:29" x14ac:dyDescent="0.3">
      <c r="A25" s="34" t="s">
        <v>44</v>
      </c>
      <c r="B25" s="25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49"/>
      <c r="X25" s="25"/>
      <c r="Y25" s="25"/>
      <c r="Z25" s="41"/>
      <c r="AA25" s="25"/>
      <c r="AB25" s="25"/>
    </row>
    <row r="26" spans="1:29" x14ac:dyDescent="0.3">
      <c r="A26" s="34" t="s">
        <v>43</v>
      </c>
      <c r="B26" s="25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</row>
    <row r="27" spans="1:29" x14ac:dyDescent="0.3">
      <c r="A27" s="25"/>
      <c r="B27" s="25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</row>
    <row r="28" spans="1:29" ht="25.8" x14ac:dyDescent="0.3">
      <c r="A28" s="94"/>
      <c r="B28" s="95"/>
      <c r="C28" s="96"/>
      <c r="D28" s="96"/>
      <c r="E28" s="96"/>
      <c r="F28" s="96"/>
      <c r="G28" s="95"/>
      <c r="H28" s="97" t="s">
        <v>58</v>
      </c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</row>
    <row r="29" spans="1:29" x14ac:dyDescent="0.3">
      <c r="A29" s="47" t="s">
        <v>49</v>
      </c>
      <c r="B29" s="25"/>
      <c r="C29" s="67"/>
      <c r="D29" s="67"/>
      <c r="E29" s="67"/>
      <c r="F29" s="67"/>
      <c r="G29" s="48"/>
      <c r="H29" s="25"/>
      <c r="I29" s="47" t="s">
        <v>51</v>
      </c>
      <c r="J29" s="25"/>
      <c r="K29" s="25"/>
      <c r="L29" s="25"/>
      <c r="M29" s="25"/>
      <c r="N29" s="25"/>
      <c r="O29" s="25"/>
      <c r="P29" s="25"/>
      <c r="Q29" s="60" t="s">
        <v>65</v>
      </c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</row>
    <row r="30" spans="1:29" x14ac:dyDescent="0.3">
      <c r="A30" s="100" t="s">
        <v>0</v>
      </c>
      <c r="B30" s="107" t="s">
        <v>19</v>
      </c>
      <c r="C30" s="107"/>
      <c r="D30" s="107"/>
      <c r="E30" s="107"/>
      <c r="F30" s="107"/>
      <c r="G30" s="50"/>
      <c r="H30" s="50"/>
      <c r="I30" s="100" t="s">
        <v>0</v>
      </c>
      <c r="J30" s="100" t="s">
        <v>46</v>
      </c>
      <c r="K30" s="100"/>
      <c r="L30" s="100"/>
      <c r="M30" s="100"/>
      <c r="N30" s="100"/>
      <c r="O30" s="25"/>
      <c r="P30" s="25"/>
      <c r="Q30" s="100" t="s">
        <v>0</v>
      </c>
      <c r="R30" s="100" t="str">
        <f>+R3</f>
        <v>3T2023</v>
      </c>
      <c r="S30" s="100"/>
      <c r="T30" s="100"/>
      <c r="U30" s="100"/>
      <c r="V30" s="100"/>
      <c r="W30" s="25"/>
      <c r="X30" s="25"/>
      <c r="Y30" s="25"/>
      <c r="Z30" s="25"/>
      <c r="AA30" s="25"/>
      <c r="AB30" s="25"/>
      <c r="AC30" s="25"/>
    </row>
    <row r="31" spans="1:29" ht="26.4" x14ac:dyDescent="0.3">
      <c r="A31" s="100" t="s">
        <v>0</v>
      </c>
      <c r="B31" s="38" t="str">
        <f>+J31</f>
        <v>3T2022</v>
      </c>
      <c r="C31" s="38" t="str">
        <f t="shared" ref="C31:F31" si="11">+K31</f>
        <v>4T2022</v>
      </c>
      <c r="D31" s="38" t="str">
        <f t="shared" si="11"/>
        <v>1T2023</v>
      </c>
      <c r="E31" s="38" t="str">
        <f t="shared" si="11"/>
        <v>2T2023</v>
      </c>
      <c r="F31" s="38" t="str">
        <f t="shared" si="11"/>
        <v>3T2023</v>
      </c>
      <c r="G31" s="68"/>
      <c r="H31" s="68"/>
      <c r="I31" s="100" t="s">
        <v>0</v>
      </c>
      <c r="J31" s="38" t="str">
        <f>+J52</f>
        <v>3T2022</v>
      </c>
      <c r="K31" s="38" t="str">
        <f t="shared" ref="K31:N31" si="12">+K52</f>
        <v>4T2022</v>
      </c>
      <c r="L31" s="38" t="str">
        <f t="shared" si="12"/>
        <v>1T2023</v>
      </c>
      <c r="M31" s="38" t="str">
        <f t="shared" si="12"/>
        <v>2T2023</v>
      </c>
      <c r="N31" s="38" t="str">
        <f t="shared" si="12"/>
        <v>3T2023</v>
      </c>
      <c r="O31" s="68"/>
      <c r="P31" s="68"/>
      <c r="Q31" s="100"/>
      <c r="R31" s="8" t="s">
        <v>27</v>
      </c>
      <c r="S31" s="8" t="s">
        <v>26</v>
      </c>
      <c r="T31" s="8" t="s">
        <v>28</v>
      </c>
      <c r="U31" s="8" t="s">
        <v>29</v>
      </c>
      <c r="V31" s="8" t="s">
        <v>22</v>
      </c>
      <c r="W31" s="25"/>
      <c r="X31" s="25"/>
      <c r="Y31" s="25"/>
      <c r="Z31" s="25"/>
      <c r="AA31" s="25"/>
      <c r="AB31" s="25"/>
      <c r="AC31" s="25"/>
    </row>
    <row r="32" spans="1:29" x14ac:dyDescent="0.3">
      <c r="A32" s="9" t="s">
        <v>1</v>
      </c>
      <c r="B32" s="2">
        <v>17960</v>
      </c>
      <c r="C32" s="2">
        <v>23542</v>
      </c>
      <c r="D32" s="2">
        <v>28615</v>
      </c>
      <c r="E32" s="2">
        <v>24617</v>
      </c>
      <c r="F32" s="2">
        <v>21336</v>
      </c>
      <c r="G32" s="52"/>
      <c r="H32" s="52"/>
      <c r="I32" s="9" t="s">
        <v>1</v>
      </c>
      <c r="J32" s="2">
        <v>1501</v>
      </c>
      <c r="K32" s="2">
        <v>9842</v>
      </c>
      <c r="L32" s="2">
        <v>11394</v>
      </c>
      <c r="M32" s="2">
        <v>6086</v>
      </c>
      <c r="N32" s="2">
        <v>3811</v>
      </c>
      <c r="O32" s="49"/>
      <c r="P32" s="41"/>
      <c r="Q32" s="12" t="s">
        <v>1</v>
      </c>
      <c r="R32" s="26">
        <v>15585</v>
      </c>
      <c r="S32" s="26">
        <v>1875</v>
      </c>
      <c r="T32" s="26">
        <v>3811</v>
      </c>
      <c r="U32" s="26">
        <v>65</v>
      </c>
      <c r="V32" s="28">
        <f>SUM(R32:U32)</f>
        <v>21336</v>
      </c>
      <c r="W32" s="25"/>
      <c r="X32" s="25"/>
      <c r="Y32" s="25"/>
      <c r="Z32" s="25"/>
      <c r="AA32" s="25"/>
      <c r="AB32" s="25"/>
      <c r="AC32" s="25"/>
    </row>
    <row r="33" spans="1:29" x14ac:dyDescent="0.3">
      <c r="A33" s="9" t="s">
        <v>2</v>
      </c>
      <c r="B33" s="2">
        <v>9906</v>
      </c>
      <c r="C33" s="2">
        <v>28657</v>
      </c>
      <c r="D33" s="2">
        <v>29805</v>
      </c>
      <c r="E33" s="2">
        <v>17605</v>
      </c>
      <c r="F33" s="2">
        <v>12161</v>
      </c>
      <c r="G33" s="52"/>
      <c r="H33" s="52"/>
      <c r="I33" s="9" t="s">
        <v>2</v>
      </c>
      <c r="J33" s="2">
        <v>2239</v>
      </c>
      <c r="K33" s="2">
        <v>21017</v>
      </c>
      <c r="L33" s="2">
        <v>20127</v>
      </c>
      <c r="M33" s="2">
        <v>7238</v>
      </c>
      <c r="N33" s="2">
        <v>3647</v>
      </c>
      <c r="O33" s="49"/>
      <c r="P33" s="41"/>
      <c r="Q33" s="12" t="s">
        <v>2</v>
      </c>
      <c r="R33" s="26">
        <v>7024</v>
      </c>
      <c r="S33" s="26">
        <v>1382</v>
      </c>
      <c r="T33" s="26">
        <v>3647</v>
      </c>
      <c r="U33" s="26">
        <v>108</v>
      </c>
      <c r="V33" s="28">
        <f t="shared" ref="V33:V47" si="13">SUM(R33:U33)</f>
        <v>12161</v>
      </c>
      <c r="W33" s="25"/>
      <c r="X33" s="25"/>
      <c r="Y33" s="25"/>
      <c r="Z33" s="25"/>
      <c r="AA33" s="25"/>
      <c r="AB33" s="25"/>
      <c r="AC33" s="25"/>
    </row>
    <row r="34" spans="1:29" x14ac:dyDescent="0.3">
      <c r="A34" s="9" t="s">
        <v>3</v>
      </c>
      <c r="B34" s="2">
        <v>7453</v>
      </c>
      <c r="C34" s="2">
        <v>29370</v>
      </c>
      <c r="D34" s="2">
        <v>38680</v>
      </c>
      <c r="E34" s="2">
        <v>15197</v>
      </c>
      <c r="F34" s="2">
        <v>8958</v>
      </c>
      <c r="G34" s="52"/>
      <c r="H34" s="52"/>
      <c r="I34" s="9" t="s">
        <v>3</v>
      </c>
      <c r="J34" s="2">
        <v>2119</v>
      </c>
      <c r="K34" s="2">
        <v>23479</v>
      </c>
      <c r="L34" s="2">
        <v>30190</v>
      </c>
      <c r="M34" s="2">
        <v>6422</v>
      </c>
      <c r="N34" s="2">
        <v>2128</v>
      </c>
      <c r="O34" s="49"/>
      <c r="P34" s="41"/>
      <c r="Q34" s="12" t="s">
        <v>3</v>
      </c>
      <c r="R34" s="26">
        <v>5734</v>
      </c>
      <c r="S34" s="26">
        <v>1049</v>
      </c>
      <c r="T34" s="26">
        <v>2128</v>
      </c>
      <c r="U34" s="26">
        <v>47</v>
      </c>
      <c r="V34" s="28">
        <f t="shared" si="13"/>
        <v>8958</v>
      </c>
      <c r="W34" s="25"/>
      <c r="X34" s="25"/>
      <c r="Y34" s="25"/>
      <c r="Z34" s="25"/>
      <c r="AA34" s="25"/>
      <c r="AB34" s="25"/>
      <c r="AC34" s="25"/>
    </row>
    <row r="35" spans="1:29" x14ac:dyDescent="0.3">
      <c r="A35" s="9" t="s">
        <v>4</v>
      </c>
      <c r="B35" s="2">
        <v>3830</v>
      </c>
      <c r="C35" s="2">
        <v>6071</v>
      </c>
      <c r="D35" s="2">
        <v>6306</v>
      </c>
      <c r="E35" s="2">
        <v>5689</v>
      </c>
      <c r="F35" s="2">
        <v>4733</v>
      </c>
      <c r="G35" s="52"/>
      <c r="H35" s="52"/>
      <c r="I35" s="9" t="s">
        <v>4</v>
      </c>
      <c r="J35" s="2">
        <v>398</v>
      </c>
      <c r="K35" s="2">
        <v>2674</v>
      </c>
      <c r="L35" s="2">
        <v>2745</v>
      </c>
      <c r="M35" s="2">
        <v>1249</v>
      </c>
      <c r="N35" s="2">
        <v>688</v>
      </c>
      <c r="O35" s="49"/>
      <c r="P35" s="41"/>
      <c r="Q35" s="12" t="s">
        <v>4</v>
      </c>
      <c r="R35" s="26">
        <v>3506</v>
      </c>
      <c r="S35" s="26">
        <v>529</v>
      </c>
      <c r="T35" s="26">
        <v>688</v>
      </c>
      <c r="U35" s="26">
        <v>10</v>
      </c>
      <c r="V35" s="28">
        <f t="shared" si="13"/>
        <v>4733</v>
      </c>
      <c r="W35" s="25"/>
      <c r="X35" s="25"/>
      <c r="Y35" s="25"/>
      <c r="Z35" s="25"/>
      <c r="AA35" s="25"/>
      <c r="AB35" s="25"/>
      <c r="AC35" s="25"/>
    </row>
    <row r="36" spans="1:29" x14ac:dyDescent="0.3">
      <c r="A36" s="9" t="s">
        <v>6</v>
      </c>
      <c r="B36" s="2">
        <v>6232</v>
      </c>
      <c r="C36" s="2">
        <v>18559</v>
      </c>
      <c r="D36" s="2">
        <v>24639</v>
      </c>
      <c r="E36" s="2">
        <v>13293</v>
      </c>
      <c r="F36" s="2">
        <v>7298</v>
      </c>
      <c r="G36" s="52"/>
      <c r="H36" s="52"/>
      <c r="I36" s="9" t="s">
        <v>6</v>
      </c>
      <c r="J36" s="2">
        <v>1492</v>
      </c>
      <c r="K36" s="2">
        <v>13244</v>
      </c>
      <c r="L36" s="2">
        <v>17657</v>
      </c>
      <c r="M36" s="2">
        <v>5629</v>
      </c>
      <c r="N36" s="2">
        <v>1644</v>
      </c>
      <c r="O36" s="49"/>
      <c r="P36" s="41"/>
      <c r="Q36" s="12" t="s">
        <v>6</v>
      </c>
      <c r="R36" s="26">
        <v>4869</v>
      </c>
      <c r="S36" s="26">
        <v>748</v>
      </c>
      <c r="T36" s="26">
        <v>1644</v>
      </c>
      <c r="U36" s="26">
        <v>37</v>
      </c>
      <c r="V36" s="28">
        <f t="shared" si="13"/>
        <v>7298</v>
      </c>
      <c r="W36" s="25"/>
      <c r="X36" s="25"/>
      <c r="Y36" s="25"/>
      <c r="Z36" s="25"/>
      <c r="AA36" s="25"/>
      <c r="AB36" s="25"/>
      <c r="AC36" s="25"/>
    </row>
    <row r="37" spans="1:29" x14ac:dyDescent="0.3">
      <c r="A37" s="9" t="s">
        <v>7</v>
      </c>
      <c r="B37" s="2">
        <v>20409</v>
      </c>
      <c r="C37" s="2">
        <v>64673</v>
      </c>
      <c r="D37" s="2">
        <v>77686</v>
      </c>
      <c r="E37" s="2">
        <v>43514</v>
      </c>
      <c r="F37" s="2">
        <v>27669</v>
      </c>
      <c r="G37" s="52"/>
      <c r="H37" s="52"/>
      <c r="I37" s="9" t="s">
        <v>7</v>
      </c>
      <c r="J37" s="2">
        <v>6675</v>
      </c>
      <c r="K37" s="2">
        <v>52422</v>
      </c>
      <c r="L37" s="2">
        <v>61818</v>
      </c>
      <c r="M37" s="2">
        <v>24692</v>
      </c>
      <c r="N37" s="2">
        <v>11149</v>
      </c>
      <c r="O37" s="49"/>
      <c r="P37" s="41"/>
      <c r="Q37" s="12" t="s">
        <v>7</v>
      </c>
      <c r="R37" s="26">
        <v>11438</v>
      </c>
      <c r="S37" s="26">
        <v>4777</v>
      </c>
      <c r="T37" s="26">
        <v>11149</v>
      </c>
      <c r="U37" s="26">
        <v>305</v>
      </c>
      <c r="V37" s="28">
        <f t="shared" si="13"/>
        <v>27669</v>
      </c>
      <c r="W37" s="25"/>
      <c r="X37" s="25"/>
      <c r="Y37" s="25"/>
      <c r="Z37" s="25"/>
      <c r="AA37" s="25"/>
      <c r="AB37" s="25"/>
      <c r="AC37" s="25"/>
    </row>
    <row r="38" spans="1:29" x14ac:dyDescent="0.3">
      <c r="A38" s="9" t="s">
        <v>8</v>
      </c>
      <c r="B38" s="2">
        <v>11931</v>
      </c>
      <c r="C38" s="2">
        <v>32262</v>
      </c>
      <c r="D38" s="2">
        <v>40463</v>
      </c>
      <c r="E38" s="2">
        <v>22996</v>
      </c>
      <c r="F38" s="2">
        <v>15469</v>
      </c>
      <c r="G38" s="52"/>
      <c r="H38" s="52"/>
      <c r="I38" s="9" t="s">
        <v>8</v>
      </c>
      <c r="J38" s="2">
        <v>3351</v>
      </c>
      <c r="K38" s="2">
        <v>25450</v>
      </c>
      <c r="L38" s="2">
        <v>30532</v>
      </c>
      <c r="M38" s="2">
        <v>12745</v>
      </c>
      <c r="N38" s="2">
        <v>6419</v>
      </c>
      <c r="O38" s="49"/>
      <c r="P38" s="41"/>
      <c r="Q38" s="12" t="s">
        <v>8</v>
      </c>
      <c r="R38" s="26">
        <v>6799</v>
      </c>
      <c r="S38" s="26">
        <v>2129</v>
      </c>
      <c r="T38" s="26">
        <v>6419</v>
      </c>
      <c r="U38" s="26">
        <v>122</v>
      </c>
      <c r="V38" s="28">
        <f t="shared" si="13"/>
        <v>15469</v>
      </c>
      <c r="W38" s="25"/>
      <c r="X38" s="25"/>
      <c r="Y38" s="25"/>
      <c r="Z38" s="25"/>
      <c r="AA38" s="25"/>
      <c r="AB38" s="25"/>
      <c r="AC38" s="25"/>
    </row>
    <row r="39" spans="1:29" x14ac:dyDescent="0.3">
      <c r="A39" s="9" t="s">
        <v>9</v>
      </c>
      <c r="B39" s="2">
        <v>80203</v>
      </c>
      <c r="C39" s="2">
        <v>119111</v>
      </c>
      <c r="D39" s="2">
        <v>151639</v>
      </c>
      <c r="E39" s="2">
        <v>121869</v>
      </c>
      <c r="F39" s="2">
        <v>102577</v>
      </c>
      <c r="G39" s="52"/>
      <c r="H39" s="52"/>
      <c r="I39" s="9" t="s">
        <v>9</v>
      </c>
      <c r="J39" s="2">
        <v>7704</v>
      </c>
      <c r="K39" s="2">
        <v>49921</v>
      </c>
      <c r="L39" s="2">
        <v>71231</v>
      </c>
      <c r="M39" s="2">
        <v>41752</v>
      </c>
      <c r="N39" s="2">
        <v>26854</v>
      </c>
      <c r="O39" s="49"/>
      <c r="P39" s="41"/>
      <c r="Q39" s="12" t="s">
        <v>9</v>
      </c>
      <c r="R39" s="26">
        <v>62368</v>
      </c>
      <c r="S39" s="26">
        <v>12863</v>
      </c>
      <c r="T39" s="26">
        <v>26854</v>
      </c>
      <c r="U39" s="26">
        <v>492</v>
      </c>
      <c r="V39" s="28">
        <f t="shared" si="13"/>
        <v>102577</v>
      </c>
      <c r="W39" s="25"/>
      <c r="X39" s="25"/>
      <c r="Y39" s="25"/>
      <c r="Z39" s="25"/>
      <c r="AA39" s="25"/>
      <c r="AB39" s="25"/>
      <c r="AC39" s="25"/>
    </row>
    <row r="40" spans="1:29" x14ac:dyDescent="0.3">
      <c r="A40" s="9" t="s">
        <v>10</v>
      </c>
      <c r="B40" s="2">
        <v>17621</v>
      </c>
      <c r="C40" s="2">
        <v>31371</v>
      </c>
      <c r="D40" s="2">
        <v>40329</v>
      </c>
      <c r="E40" s="2">
        <v>34333</v>
      </c>
      <c r="F40" s="2">
        <v>24521</v>
      </c>
      <c r="G40" s="52"/>
      <c r="H40" s="52"/>
      <c r="I40" s="9" t="s">
        <v>10</v>
      </c>
      <c r="J40" s="2">
        <v>2476</v>
      </c>
      <c r="K40" s="2">
        <v>18799</v>
      </c>
      <c r="L40" s="2">
        <v>23884</v>
      </c>
      <c r="M40" s="2">
        <v>14970</v>
      </c>
      <c r="N40" s="2">
        <v>6973</v>
      </c>
      <c r="O40" s="49"/>
      <c r="P40" s="41"/>
      <c r="Q40" s="12" t="s">
        <v>10</v>
      </c>
      <c r="R40" s="26">
        <v>14746</v>
      </c>
      <c r="S40" s="26">
        <v>2670</v>
      </c>
      <c r="T40" s="26">
        <v>6973</v>
      </c>
      <c r="U40" s="26">
        <v>132</v>
      </c>
      <c r="V40" s="28">
        <f t="shared" si="13"/>
        <v>24521</v>
      </c>
      <c r="W40" s="25"/>
      <c r="X40" s="25"/>
      <c r="Y40" s="25"/>
      <c r="Z40" s="25"/>
      <c r="AA40" s="25"/>
      <c r="AB40" s="25"/>
      <c r="AC40" s="25"/>
    </row>
    <row r="41" spans="1:29" x14ac:dyDescent="0.3">
      <c r="A41" s="9" t="s">
        <v>11</v>
      </c>
      <c r="B41" s="2">
        <v>3510</v>
      </c>
      <c r="C41" s="2">
        <v>8473</v>
      </c>
      <c r="D41" s="2">
        <v>9765</v>
      </c>
      <c r="E41" s="2">
        <v>6557</v>
      </c>
      <c r="F41" s="2">
        <v>4380</v>
      </c>
      <c r="G41" s="52"/>
      <c r="H41" s="52"/>
      <c r="I41" s="9" t="s">
        <v>11</v>
      </c>
      <c r="J41" s="2">
        <v>1197</v>
      </c>
      <c r="K41" s="2">
        <v>6326</v>
      </c>
      <c r="L41" s="2">
        <v>6799</v>
      </c>
      <c r="M41" s="2">
        <v>3183</v>
      </c>
      <c r="N41" s="2">
        <v>1352</v>
      </c>
      <c r="O41" s="49"/>
      <c r="P41" s="41"/>
      <c r="Q41" s="12" t="s">
        <v>11</v>
      </c>
      <c r="R41" s="26">
        <v>2191</v>
      </c>
      <c r="S41" s="26">
        <v>666</v>
      </c>
      <c r="T41" s="26">
        <v>1352</v>
      </c>
      <c r="U41" s="26">
        <v>171</v>
      </c>
      <c r="V41" s="28">
        <f t="shared" si="13"/>
        <v>4380</v>
      </c>
      <c r="W41" s="25"/>
      <c r="X41" s="25"/>
      <c r="Y41" s="25"/>
      <c r="Z41" s="25"/>
      <c r="AA41" s="25"/>
      <c r="AB41" s="25"/>
      <c r="AC41" s="25"/>
    </row>
    <row r="42" spans="1:29" x14ac:dyDescent="0.3">
      <c r="A42" s="9" t="s">
        <v>12</v>
      </c>
      <c r="B42" s="2">
        <v>10082</v>
      </c>
      <c r="C42" s="2">
        <v>19344</v>
      </c>
      <c r="D42" s="2">
        <v>24788</v>
      </c>
      <c r="E42" s="2">
        <v>19006</v>
      </c>
      <c r="F42" s="2">
        <v>13883</v>
      </c>
      <c r="G42" s="52"/>
      <c r="H42" s="52"/>
      <c r="I42" s="9" t="s">
        <v>12</v>
      </c>
      <c r="J42" s="2">
        <v>2511</v>
      </c>
      <c r="K42" s="2">
        <v>13020</v>
      </c>
      <c r="L42" s="2">
        <v>16741</v>
      </c>
      <c r="M42" s="2">
        <v>9975</v>
      </c>
      <c r="N42" s="2">
        <v>5833</v>
      </c>
      <c r="O42" s="49"/>
      <c r="P42" s="41"/>
      <c r="Q42" s="12" t="s">
        <v>12</v>
      </c>
      <c r="R42" s="26">
        <v>6396</v>
      </c>
      <c r="S42" s="26">
        <v>1569</v>
      </c>
      <c r="T42" s="26">
        <v>5833</v>
      </c>
      <c r="U42" s="26">
        <v>85</v>
      </c>
      <c r="V42" s="28">
        <f t="shared" si="13"/>
        <v>13883</v>
      </c>
      <c r="W42" s="25"/>
      <c r="X42" s="25"/>
      <c r="Y42" s="25"/>
      <c r="Z42" s="25"/>
      <c r="AA42" s="25"/>
      <c r="AB42" s="25"/>
      <c r="AC42" s="25"/>
    </row>
    <row r="43" spans="1:29" x14ac:dyDescent="0.3">
      <c r="A43" s="9" t="s">
        <v>13</v>
      </c>
      <c r="B43" s="2">
        <v>3375</v>
      </c>
      <c r="C43" s="2">
        <v>11867</v>
      </c>
      <c r="D43" s="2">
        <v>13578</v>
      </c>
      <c r="E43" s="2">
        <v>6692</v>
      </c>
      <c r="F43" s="2">
        <v>4615</v>
      </c>
      <c r="G43" s="52"/>
      <c r="H43" s="52"/>
      <c r="I43" s="9" t="s">
        <v>13</v>
      </c>
      <c r="J43" s="2">
        <v>947</v>
      </c>
      <c r="K43" s="2">
        <v>9763</v>
      </c>
      <c r="L43" s="2">
        <v>10836</v>
      </c>
      <c r="M43" s="2">
        <v>3860</v>
      </c>
      <c r="N43" s="2">
        <v>1838</v>
      </c>
      <c r="O43" s="49"/>
      <c r="P43" s="41"/>
      <c r="Q43" s="12" t="s">
        <v>13</v>
      </c>
      <c r="R43" s="26">
        <v>2078</v>
      </c>
      <c r="S43" s="26">
        <v>636</v>
      </c>
      <c r="T43" s="26">
        <v>1838</v>
      </c>
      <c r="U43" s="26">
        <v>63</v>
      </c>
      <c r="V43" s="28">
        <f t="shared" si="13"/>
        <v>4615</v>
      </c>
      <c r="W43" s="25"/>
      <c r="X43" s="25"/>
      <c r="Y43" s="25"/>
      <c r="Z43" s="25"/>
      <c r="AA43" s="25"/>
      <c r="AB43" s="25"/>
      <c r="AC43" s="25"/>
    </row>
    <row r="44" spans="1:29" x14ac:dyDescent="0.3">
      <c r="A44" s="9" t="s">
        <v>14</v>
      </c>
      <c r="B44" s="2">
        <v>71811</v>
      </c>
      <c r="C44" s="2">
        <v>180719</v>
      </c>
      <c r="D44" s="2">
        <v>200918</v>
      </c>
      <c r="E44" s="2">
        <v>116010</v>
      </c>
      <c r="F44" s="2">
        <v>79862</v>
      </c>
      <c r="G44" s="52"/>
      <c r="H44" s="52"/>
      <c r="I44" s="9" t="s">
        <v>14</v>
      </c>
      <c r="J44" s="2">
        <v>17821</v>
      </c>
      <c r="K44" s="2">
        <v>134486</v>
      </c>
      <c r="L44" s="2">
        <v>142922</v>
      </c>
      <c r="M44" s="2">
        <v>54230</v>
      </c>
      <c r="N44" s="2">
        <v>24960</v>
      </c>
      <c r="O44" s="49"/>
      <c r="P44" s="41"/>
      <c r="Q44" s="12" t="s">
        <v>14</v>
      </c>
      <c r="R44" s="26">
        <v>43702</v>
      </c>
      <c r="S44" s="26">
        <v>10406</v>
      </c>
      <c r="T44" s="26">
        <v>24960</v>
      </c>
      <c r="U44" s="26">
        <v>794</v>
      </c>
      <c r="V44" s="28">
        <f t="shared" si="13"/>
        <v>79862</v>
      </c>
      <c r="W44" s="25"/>
      <c r="X44" s="25"/>
      <c r="Y44" s="25"/>
      <c r="Z44" s="25"/>
      <c r="AA44" s="25"/>
      <c r="AB44" s="25"/>
      <c r="AC44" s="25"/>
    </row>
    <row r="45" spans="1:29" x14ac:dyDescent="0.3">
      <c r="A45" s="9" t="s">
        <v>15</v>
      </c>
      <c r="B45" s="2">
        <v>3143</v>
      </c>
      <c r="C45" s="2">
        <v>7336</v>
      </c>
      <c r="D45" s="2">
        <v>9598</v>
      </c>
      <c r="E45" s="2">
        <v>7317</v>
      </c>
      <c r="F45" s="2">
        <v>4766</v>
      </c>
      <c r="G45" s="52"/>
      <c r="H45" s="52"/>
      <c r="I45" s="9" t="s">
        <v>15</v>
      </c>
      <c r="J45" s="2">
        <v>454</v>
      </c>
      <c r="K45" s="2">
        <v>4960</v>
      </c>
      <c r="L45" s="2">
        <v>6492</v>
      </c>
      <c r="M45" s="2">
        <v>2870</v>
      </c>
      <c r="N45" s="2">
        <v>897</v>
      </c>
      <c r="O45" s="49"/>
      <c r="P45" s="41"/>
      <c r="Q45" s="12" t="s">
        <v>15</v>
      </c>
      <c r="R45" s="26">
        <v>3436</v>
      </c>
      <c r="S45" s="26">
        <v>420</v>
      </c>
      <c r="T45" s="26">
        <v>897</v>
      </c>
      <c r="U45" s="26">
        <v>13</v>
      </c>
      <c r="V45" s="28">
        <f t="shared" si="13"/>
        <v>4766</v>
      </c>
      <c r="W45" s="25"/>
      <c r="X45" s="25"/>
      <c r="Y45" s="25"/>
      <c r="Z45" s="25"/>
      <c r="AA45" s="25"/>
      <c r="AB45" s="25"/>
      <c r="AC45" s="25"/>
    </row>
    <row r="46" spans="1:29" x14ac:dyDescent="0.3">
      <c r="A46" s="9" t="s">
        <v>16</v>
      </c>
      <c r="B46" s="2">
        <v>7158</v>
      </c>
      <c r="C46" s="2">
        <v>20168</v>
      </c>
      <c r="D46" s="2">
        <v>22015</v>
      </c>
      <c r="E46" s="2">
        <v>11144</v>
      </c>
      <c r="F46" s="2">
        <v>7361</v>
      </c>
      <c r="G46" s="52"/>
      <c r="H46" s="52"/>
      <c r="I46" s="9" t="s">
        <v>16</v>
      </c>
      <c r="J46" s="2">
        <v>2313</v>
      </c>
      <c r="K46" s="2">
        <v>16336</v>
      </c>
      <c r="L46" s="2">
        <v>16993</v>
      </c>
      <c r="M46" s="2">
        <v>5950</v>
      </c>
      <c r="N46" s="2">
        <v>2691</v>
      </c>
      <c r="O46" s="49"/>
      <c r="P46" s="41"/>
      <c r="Q46" s="12" t="s">
        <v>16</v>
      </c>
      <c r="R46" s="26">
        <v>3565</v>
      </c>
      <c r="S46" s="26">
        <v>1034</v>
      </c>
      <c r="T46" s="26">
        <v>2691</v>
      </c>
      <c r="U46" s="26">
        <v>71</v>
      </c>
      <c r="V46" s="28">
        <f t="shared" si="13"/>
        <v>7361</v>
      </c>
      <c r="W46" s="25"/>
      <c r="X46" s="25"/>
      <c r="Y46" s="25"/>
      <c r="Z46" s="25"/>
      <c r="AA46" s="25"/>
      <c r="AB46" s="25"/>
      <c r="AC46" s="25"/>
    </row>
    <row r="47" spans="1:29" x14ac:dyDescent="0.3">
      <c r="A47" s="9" t="s">
        <v>17</v>
      </c>
      <c r="B47" s="2">
        <v>15081</v>
      </c>
      <c r="C47" s="2">
        <v>70250</v>
      </c>
      <c r="D47" s="2">
        <v>68864</v>
      </c>
      <c r="E47" s="2">
        <v>42024</v>
      </c>
      <c r="F47" s="2">
        <v>18862</v>
      </c>
      <c r="G47" s="52"/>
      <c r="H47" s="52"/>
      <c r="I47" s="9" t="s">
        <v>17</v>
      </c>
      <c r="J47" s="2">
        <v>4756</v>
      </c>
      <c r="K47" s="2">
        <v>58995</v>
      </c>
      <c r="L47" s="2">
        <v>57129</v>
      </c>
      <c r="M47" s="2">
        <v>25032</v>
      </c>
      <c r="N47" s="2">
        <v>5878</v>
      </c>
      <c r="O47" s="49"/>
      <c r="P47" s="41"/>
      <c r="Q47" s="12" t="s">
        <v>17</v>
      </c>
      <c r="R47" s="26">
        <v>10483</v>
      </c>
      <c r="S47" s="26">
        <v>2291</v>
      </c>
      <c r="T47" s="26">
        <v>5878</v>
      </c>
      <c r="U47" s="26">
        <v>210</v>
      </c>
      <c r="V47" s="28">
        <f t="shared" si="13"/>
        <v>18862</v>
      </c>
      <c r="W47" s="25"/>
      <c r="X47" s="25"/>
      <c r="Y47" s="25"/>
      <c r="Z47" s="25"/>
      <c r="AA47" s="25"/>
      <c r="AB47" s="25"/>
      <c r="AC47" s="25"/>
    </row>
    <row r="48" spans="1:29" x14ac:dyDescent="0.3">
      <c r="A48" s="10" t="s">
        <v>18</v>
      </c>
      <c r="B48" s="13">
        <f>SUM(B32:B47)</f>
        <v>289705</v>
      </c>
      <c r="C48" s="13">
        <f t="shared" ref="C48:F48" si="14">SUM(C32:C47)</f>
        <v>671773</v>
      </c>
      <c r="D48" s="13">
        <f t="shared" si="14"/>
        <v>787688</v>
      </c>
      <c r="E48" s="13">
        <f t="shared" si="14"/>
        <v>507863</v>
      </c>
      <c r="F48" s="13">
        <f t="shared" si="14"/>
        <v>358451</v>
      </c>
      <c r="G48" s="52"/>
      <c r="H48" s="52"/>
      <c r="I48" s="10" t="s">
        <v>18</v>
      </c>
      <c r="J48" s="13">
        <f>SUM(J32:J47)</f>
        <v>57954</v>
      </c>
      <c r="K48" s="13">
        <f t="shared" ref="K48:N48" si="15">SUM(K32:K47)</f>
        <v>460734</v>
      </c>
      <c r="L48" s="13">
        <f t="shared" si="15"/>
        <v>527490</v>
      </c>
      <c r="M48" s="13">
        <f t="shared" si="15"/>
        <v>225883</v>
      </c>
      <c r="N48" s="13">
        <f t="shared" si="15"/>
        <v>106762</v>
      </c>
      <c r="O48" s="49"/>
      <c r="P48" s="41"/>
      <c r="Q48" s="13" t="s">
        <v>18</v>
      </c>
      <c r="R48" s="13">
        <f>SUM(R32:R47)</f>
        <v>203920</v>
      </c>
      <c r="S48" s="13">
        <f>SUM(S32:S47)</f>
        <v>45044</v>
      </c>
      <c r="T48" s="13">
        <f>SUM(T32:T47)</f>
        <v>106762</v>
      </c>
      <c r="U48" s="13">
        <f>SUM(U32:U47)</f>
        <v>2725</v>
      </c>
      <c r="V48" s="13">
        <f>SUM(R48:U48)</f>
        <v>358451</v>
      </c>
      <c r="W48" s="43"/>
      <c r="X48" s="25"/>
      <c r="Y48" s="25"/>
      <c r="Z48" s="25"/>
      <c r="AA48" s="25"/>
      <c r="AB48" s="25"/>
      <c r="AC48" s="25"/>
    </row>
    <row r="49" spans="1:29" s="25" customFormat="1" x14ac:dyDescent="0.3">
      <c r="A49" s="57" t="s">
        <v>44</v>
      </c>
      <c r="B49" s="47"/>
      <c r="C49" s="80"/>
      <c r="D49" s="80"/>
      <c r="E49" s="80"/>
      <c r="F49" s="80"/>
      <c r="G49" s="54"/>
      <c r="H49" s="54"/>
      <c r="I49" s="54"/>
      <c r="J49" s="54"/>
      <c r="K49" s="81"/>
      <c r="W49" s="41"/>
    </row>
    <row r="50" spans="1:29" s="25" customFormat="1" x14ac:dyDescent="0.3">
      <c r="A50" s="47" t="s">
        <v>48</v>
      </c>
      <c r="C50" s="47"/>
      <c r="D50" s="55"/>
      <c r="E50" s="55"/>
      <c r="G50" s="55"/>
      <c r="H50" s="55"/>
      <c r="I50" s="47" t="s">
        <v>52</v>
      </c>
      <c r="K50" s="47"/>
      <c r="L50" s="55"/>
      <c r="M50" s="55"/>
      <c r="Q50" s="60" t="s">
        <v>66</v>
      </c>
      <c r="W50" s="41"/>
    </row>
    <row r="51" spans="1:29" ht="15" customHeight="1" x14ac:dyDescent="0.3">
      <c r="A51" s="100" t="s">
        <v>0</v>
      </c>
      <c r="B51" s="100" t="s">
        <v>21</v>
      </c>
      <c r="C51" s="100"/>
      <c r="D51" s="100"/>
      <c r="E51" s="100"/>
      <c r="F51" s="100"/>
      <c r="G51" s="47"/>
      <c r="H51" s="47"/>
      <c r="I51" s="100" t="s">
        <v>0</v>
      </c>
      <c r="J51" s="100" t="s">
        <v>37</v>
      </c>
      <c r="K51" s="100"/>
      <c r="L51" s="100"/>
      <c r="M51" s="100"/>
      <c r="N51" s="100"/>
      <c r="O51" s="25"/>
      <c r="P51" s="25"/>
      <c r="Q51" s="100" t="s">
        <v>0</v>
      </c>
      <c r="R51" s="100" t="str">
        <f>+R30</f>
        <v>3T2023</v>
      </c>
      <c r="S51" s="100"/>
      <c r="T51" s="100"/>
      <c r="U51" s="100"/>
      <c r="V51" s="100"/>
      <c r="W51" s="25"/>
      <c r="X51" s="25"/>
      <c r="Y51" s="25"/>
      <c r="Z51" s="25"/>
      <c r="AA51" s="25"/>
      <c r="AB51" s="25"/>
      <c r="AC51" s="25"/>
    </row>
    <row r="52" spans="1:29" ht="26.4" x14ac:dyDescent="0.3">
      <c r="A52" s="100" t="s">
        <v>0</v>
      </c>
      <c r="B52" s="38" t="str">
        <f>+J52</f>
        <v>3T2022</v>
      </c>
      <c r="C52" s="38" t="str">
        <f t="shared" ref="C52:F52" si="16">+K52</f>
        <v>4T2022</v>
      </c>
      <c r="D52" s="38" t="str">
        <f t="shared" si="16"/>
        <v>1T2023</v>
      </c>
      <c r="E52" s="38" t="str">
        <f t="shared" si="16"/>
        <v>2T2023</v>
      </c>
      <c r="F52" s="38" t="str">
        <f t="shared" si="16"/>
        <v>3T2023</v>
      </c>
      <c r="G52" s="50"/>
      <c r="H52" s="50"/>
      <c r="I52" s="100" t="s">
        <v>0</v>
      </c>
      <c r="J52" s="38" t="str">
        <f>+J74</f>
        <v>3T2022</v>
      </c>
      <c r="K52" s="38" t="str">
        <f t="shared" ref="K52:N52" si="17">+K74</f>
        <v>4T2022</v>
      </c>
      <c r="L52" s="38" t="str">
        <f t="shared" si="17"/>
        <v>1T2023</v>
      </c>
      <c r="M52" s="38" t="str">
        <f t="shared" si="17"/>
        <v>2T2023</v>
      </c>
      <c r="N52" s="38" t="str">
        <f t="shared" si="17"/>
        <v>3T2023</v>
      </c>
      <c r="O52" s="25"/>
      <c r="P52" s="25"/>
      <c r="Q52" s="100" t="s">
        <v>35</v>
      </c>
      <c r="R52" s="8" t="s">
        <v>35</v>
      </c>
      <c r="S52" s="8" t="s">
        <v>36</v>
      </c>
      <c r="T52" s="8" t="s">
        <v>37</v>
      </c>
      <c r="U52" s="8" t="s">
        <v>38</v>
      </c>
      <c r="V52" s="8" t="s">
        <v>39</v>
      </c>
      <c r="W52" s="25"/>
      <c r="X52" s="25"/>
      <c r="Y52" s="25"/>
      <c r="Z52" s="25"/>
      <c r="AA52" s="25"/>
      <c r="AB52" s="25"/>
      <c r="AC52" s="25"/>
    </row>
    <row r="53" spans="1:29" x14ac:dyDescent="0.3">
      <c r="A53" s="9" t="s">
        <v>1</v>
      </c>
      <c r="B53" s="6">
        <v>6.1994097443951603E-2</v>
      </c>
      <c r="C53" s="6">
        <v>3.5044576069594935E-2</v>
      </c>
      <c r="D53" s="6">
        <v>3.6329058803664896E-2</v>
      </c>
      <c r="E53" s="6">
        <v>4.847173351868516E-2</v>
      </c>
      <c r="F53" s="6">
        <v>5.9522779961556811E-2</v>
      </c>
      <c r="G53" s="52"/>
      <c r="H53" s="52"/>
      <c r="I53" s="9" t="s">
        <v>1</v>
      </c>
      <c r="J53" s="6">
        <v>2.5899851606446492E-2</v>
      </c>
      <c r="K53" s="6">
        <v>2.136156654381921E-2</v>
      </c>
      <c r="L53" s="6">
        <v>2.1600409486435761E-2</v>
      </c>
      <c r="M53" s="6">
        <v>2.694315198576254E-2</v>
      </c>
      <c r="N53" s="6">
        <v>3.5696221502032562E-2</v>
      </c>
      <c r="O53" s="41"/>
      <c r="P53" s="41"/>
      <c r="Q53" s="12" t="s">
        <v>1</v>
      </c>
      <c r="R53" s="6">
        <v>0.73045556805399325</v>
      </c>
      <c r="S53" s="6">
        <v>8.7879640044994378E-2</v>
      </c>
      <c r="T53" s="6">
        <v>0.1786182977127859</v>
      </c>
      <c r="U53" s="6">
        <v>3.0464941882264716E-3</v>
      </c>
      <c r="V53" s="79">
        <f>SUM(R53:U53)</f>
        <v>1</v>
      </c>
      <c r="W53" s="25"/>
      <c r="X53" s="25"/>
      <c r="Y53" s="25"/>
      <c r="Z53" s="25"/>
      <c r="AA53" s="25"/>
      <c r="AB53" s="25"/>
      <c r="AC53" s="25"/>
    </row>
    <row r="54" spans="1:29" x14ac:dyDescent="0.3">
      <c r="A54" s="9" t="s">
        <v>2</v>
      </c>
      <c r="B54" s="6">
        <v>3.4193403634731882E-2</v>
      </c>
      <c r="C54" s="6">
        <v>4.2658755264054972E-2</v>
      </c>
      <c r="D54" s="6">
        <v>3.7838537798547393E-2</v>
      </c>
      <c r="E54" s="6">
        <v>3.4664860405266777E-2</v>
      </c>
      <c r="F54" s="6">
        <v>3.3926533891661621E-2</v>
      </c>
      <c r="G54" s="52"/>
      <c r="H54" s="52"/>
      <c r="I54" s="9" t="s">
        <v>2</v>
      </c>
      <c r="J54" s="6">
        <v>3.8634089105152362E-2</v>
      </c>
      <c r="K54" s="6">
        <v>4.5616342618517408E-2</v>
      </c>
      <c r="L54" s="6">
        <v>3.8156173576750267E-2</v>
      </c>
      <c r="M54" s="6">
        <v>3.2043137376429387E-2</v>
      </c>
      <c r="N54" s="6">
        <v>3.4160094415616044E-2</v>
      </c>
      <c r="O54" s="41"/>
      <c r="P54" s="41"/>
      <c r="Q54" s="12" t="s">
        <v>2</v>
      </c>
      <c r="R54" s="6">
        <v>0.57758408025655783</v>
      </c>
      <c r="S54" s="6">
        <v>0.11364197023271112</v>
      </c>
      <c r="T54" s="6">
        <v>0.29989310089630788</v>
      </c>
      <c r="U54" s="6">
        <v>8.8808486144231567E-3</v>
      </c>
      <c r="V54" s="79">
        <f t="shared" ref="V54:V68" si="18">SUM(R54:U54)</f>
        <v>1</v>
      </c>
      <c r="W54" s="25"/>
      <c r="X54" s="25"/>
      <c r="Y54" s="25"/>
      <c r="Z54" s="25"/>
      <c r="AA54" s="25"/>
      <c r="AB54" s="25"/>
      <c r="AC54" s="25"/>
    </row>
    <row r="55" spans="1:29" x14ac:dyDescent="0.3">
      <c r="A55" s="9" t="s">
        <v>3</v>
      </c>
      <c r="B55" s="6">
        <v>2.5726169724374796E-2</v>
      </c>
      <c r="C55" s="6">
        <v>4.3720125697222126E-2</v>
      </c>
      <c r="D55" s="6">
        <v>4.9105674955471003E-2</v>
      </c>
      <c r="E55" s="6">
        <v>2.9923424230550364E-2</v>
      </c>
      <c r="F55" s="6">
        <v>2.4990863465299301E-2</v>
      </c>
      <c r="G55" s="52"/>
      <c r="H55" s="52"/>
      <c r="I55" s="9" t="s">
        <v>3</v>
      </c>
      <c r="J55" s="6">
        <v>3.6563481381785556E-2</v>
      </c>
      <c r="K55" s="6">
        <v>5.095998992911311E-2</v>
      </c>
      <c r="L55" s="6">
        <v>5.723331247985744E-2</v>
      </c>
      <c r="M55" s="6">
        <v>2.8430647724707037E-2</v>
      </c>
      <c r="N55" s="6">
        <v>1.9932185609111856E-2</v>
      </c>
      <c r="O55" s="41"/>
      <c r="P55" s="41"/>
      <c r="Q55" s="12" t="s">
        <v>3</v>
      </c>
      <c r="R55" s="6">
        <v>0.64009823621344053</v>
      </c>
      <c r="S55" s="6">
        <v>0.11710203170350525</v>
      </c>
      <c r="T55" s="6">
        <v>0.23755302522884572</v>
      </c>
      <c r="U55" s="6">
        <v>5.2467068542085289E-3</v>
      </c>
      <c r="V55" s="79">
        <f t="shared" si="18"/>
        <v>1</v>
      </c>
      <c r="W55" s="25"/>
      <c r="X55" s="25"/>
      <c r="Y55" s="25"/>
      <c r="Z55" s="25"/>
      <c r="AA55" s="25"/>
      <c r="AB55" s="25"/>
      <c r="AC55" s="25"/>
    </row>
    <row r="56" spans="1:29" x14ac:dyDescent="0.3">
      <c r="A56" s="9" t="s">
        <v>4</v>
      </c>
      <c r="B56" s="6">
        <v>1.3220344833537564E-2</v>
      </c>
      <c r="C56" s="6">
        <v>9.0372789617921521E-3</v>
      </c>
      <c r="D56" s="6">
        <v>8.0056976801758054E-3</v>
      </c>
      <c r="E56" s="6">
        <v>1.1201839866263146E-2</v>
      </c>
      <c r="F56" s="6">
        <v>1.3204036256001517E-2</v>
      </c>
      <c r="G56" s="52"/>
      <c r="H56" s="52"/>
      <c r="I56" s="9" t="s">
        <v>4</v>
      </c>
      <c r="J56" s="6">
        <v>6.8675156158332466E-3</v>
      </c>
      <c r="K56" s="6">
        <v>5.8037826598427728E-3</v>
      </c>
      <c r="L56" s="6">
        <v>5.2038901211397372E-3</v>
      </c>
      <c r="M56" s="6">
        <v>5.5294112438740413E-3</v>
      </c>
      <c r="N56" s="6">
        <v>6.4442404600887956E-3</v>
      </c>
      <c r="O56" s="41"/>
      <c r="P56" s="41"/>
      <c r="Q56" s="12" t="s">
        <v>4</v>
      </c>
      <c r="R56" s="6">
        <v>0.74075639129516158</v>
      </c>
      <c r="S56" s="6">
        <v>0.1117684343967885</v>
      </c>
      <c r="T56" s="6">
        <v>0.14536234946122967</v>
      </c>
      <c r="U56" s="6">
        <v>2.1128248468201987E-3</v>
      </c>
      <c r="V56" s="79">
        <f t="shared" si="18"/>
        <v>0.99999999999999989</v>
      </c>
      <c r="W56" s="25"/>
      <c r="X56" s="25"/>
      <c r="Y56" s="25"/>
      <c r="Z56" s="25"/>
      <c r="AA56" s="25"/>
      <c r="AB56" s="25"/>
      <c r="AC56" s="25"/>
    </row>
    <row r="57" spans="1:29" x14ac:dyDescent="0.3">
      <c r="A57" s="9" t="s">
        <v>6</v>
      </c>
      <c r="B57" s="6">
        <v>2.151153759859167E-2</v>
      </c>
      <c r="C57" s="6">
        <v>2.762689182208871E-2</v>
      </c>
      <c r="D57" s="6">
        <v>3.128011182078206E-2</v>
      </c>
      <c r="E57" s="6">
        <v>2.6174381673797854E-2</v>
      </c>
      <c r="F57" s="6">
        <v>2.0359826029220172E-2</v>
      </c>
      <c r="G57" s="52"/>
      <c r="H57" s="52"/>
      <c r="I57" s="9" t="s">
        <v>6</v>
      </c>
      <c r="J57" s="6">
        <v>2.5744556027193981E-2</v>
      </c>
      <c r="K57" s="6">
        <v>2.874543662937834E-2</v>
      </c>
      <c r="L57" s="6">
        <v>3.3473620352992471E-2</v>
      </c>
      <c r="M57" s="6">
        <v>2.4919980697971959E-2</v>
      </c>
      <c r="N57" s="6">
        <v>1.5398737378467994E-2</v>
      </c>
      <c r="O57" s="41"/>
      <c r="P57" s="41"/>
      <c r="Q57" s="12" t="s">
        <v>6</v>
      </c>
      <c r="R57" s="6">
        <v>0.66716908742121128</v>
      </c>
      <c r="S57" s="6">
        <v>0.10249383392710332</v>
      </c>
      <c r="T57" s="6">
        <v>0.22526719649218965</v>
      </c>
      <c r="U57" s="6">
        <v>5.0698821594957521E-3</v>
      </c>
      <c r="V57" s="79">
        <f t="shared" si="18"/>
        <v>1</v>
      </c>
      <c r="W57" s="25"/>
      <c r="X57" s="25"/>
      <c r="Y57" s="25"/>
      <c r="Z57" s="25"/>
      <c r="AA57" s="25"/>
      <c r="AB57" s="25"/>
      <c r="AC57" s="25"/>
    </row>
    <row r="58" spans="1:29" x14ac:dyDescent="0.3">
      <c r="A58" s="9" t="s">
        <v>7</v>
      </c>
      <c r="B58" s="6">
        <v>7.0447524205657475E-2</v>
      </c>
      <c r="C58" s="6">
        <v>9.6272103820784702E-2</v>
      </c>
      <c r="D58" s="6">
        <v>9.8625218836368156E-2</v>
      </c>
      <c r="E58" s="6">
        <v>8.5680587087462567E-2</v>
      </c>
      <c r="F58" s="6">
        <v>7.7190466758357487E-2</v>
      </c>
      <c r="G58" s="52"/>
      <c r="H58" s="52"/>
      <c r="I58" s="9" t="s">
        <v>7</v>
      </c>
      <c r="J58" s="6">
        <v>0.1151775546122787</v>
      </c>
      <c r="K58" s="6">
        <v>0.1137793173501413</v>
      </c>
      <c r="L58" s="6">
        <v>0.11719274299038844</v>
      </c>
      <c r="M58" s="6">
        <v>0.10931322852981411</v>
      </c>
      <c r="N58" s="6">
        <v>0.10442854199059591</v>
      </c>
      <c r="O58" s="41"/>
      <c r="P58" s="41"/>
      <c r="Q58" s="12" t="s">
        <v>7</v>
      </c>
      <c r="R58" s="6">
        <v>0.41338682279807726</v>
      </c>
      <c r="S58" s="6">
        <v>0.17264808992012723</v>
      </c>
      <c r="T58" s="6">
        <v>0.40294192056091654</v>
      </c>
      <c r="U58" s="6">
        <v>1.1023166720878962E-2</v>
      </c>
      <c r="V58" s="79">
        <f t="shared" si="18"/>
        <v>1</v>
      </c>
      <c r="W58" s="25"/>
      <c r="X58" s="25"/>
      <c r="Y58" s="25"/>
      <c r="Z58" s="25"/>
      <c r="AA58" s="25"/>
      <c r="AB58" s="25"/>
      <c r="AC58" s="25"/>
    </row>
    <row r="59" spans="1:29" x14ac:dyDescent="0.3">
      <c r="A59" s="9" t="s">
        <v>8</v>
      </c>
      <c r="B59" s="6">
        <v>4.1183272639409053E-2</v>
      </c>
      <c r="C59" s="6">
        <v>4.8025151353210088E-2</v>
      </c>
      <c r="D59" s="6">
        <v>5.1369258679504218E-2</v>
      </c>
      <c r="E59" s="6">
        <v>4.5279927854559199E-2</v>
      </c>
      <c r="F59" s="6">
        <v>4.3155131384763887E-2</v>
      </c>
      <c r="G59" s="52"/>
      <c r="H59" s="52"/>
      <c r="I59" s="9" t="s">
        <v>8</v>
      </c>
      <c r="J59" s="6">
        <v>5.7821720675018118E-2</v>
      </c>
      <c r="K59" s="6">
        <v>5.5237946407254511E-2</v>
      </c>
      <c r="L59" s="6">
        <v>5.7881666003146981E-2</v>
      </c>
      <c r="M59" s="6">
        <v>5.6423015454903643E-2</v>
      </c>
      <c r="N59" s="6">
        <v>6.0124388827485435E-2</v>
      </c>
      <c r="O59" s="41"/>
      <c r="P59" s="41"/>
      <c r="Q59" s="12" t="s">
        <v>8</v>
      </c>
      <c r="R59" s="6">
        <v>0.43952420970974204</v>
      </c>
      <c r="S59" s="6">
        <v>0.13763009890749239</v>
      </c>
      <c r="T59" s="6">
        <v>0.4149589501583813</v>
      </c>
      <c r="U59" s="6">
        <v>7.8867412243842517E-3</v>
      </c>
      <c r="V59" s="79">
        <f t="shared" si="18"/>
        <v>0.99999999999999989</v>
      </c>
      <c r="W59" s="25"/>
      <c r="X59" s="25"/>
      <c r="Y59" s="25"/>
      <c r="Z59" s="25"/>
      <c r="AA59" s="25"/>
      <c r="AB59" s="25"/>
      <c r="AC59" s="25"/>
    </row>
    <row r="60" spans="1:29" x14ac:dyDescent="0.3">
      <c r="A60" s="9" t="s">
        <v>9</v>
      </c>
      <c r="B60" s="6">
        <v>0.27684368581833246</v>
      </c>
      <c r="C60" s="6">
        <v>0.1773084062622344</v>
      </c>
      <c r="D60" s="6">
        <v>0.19251125761563256</v>
      </c>
      <c r="E60" s="6">
        <v>0.23996432108659224</v>
      </c>
      <c r="F60" s="6">
        <v>0.28616742595222222</v>
      </c>
      <c r="G60" s="52"/>
      <c r="H60" s="52"/>
      <c r="I60" s="9" t="s">
        <v>9</v>
      </c>
      <c r="J60" s="6">
        <v>0.13293301584014908</v>
      </c>
      <c r="K60" s="6">
        <v>0.10835102249888222</v>
      </c>
      <c r="L60" s="6">
        <v>0.1350376310451383</v>
      </c>
      <c r="M60" s="6">
        <v>0.18483905384646035</v>
      </c>
      <c r="N60" s="6">
        <v>0.25153144377212866</v>
      </c>
      <c r="O60" s="41"/>
      <c r="P60" s="41"/>
      <c r="Q60" s="12" t="s">
        <v>9</v>
      </c>
      <c r="R60" s="6">
        <v>0.60801154254852452</v>
      </c>
      <c r="S60" s="6">
        <v>0.12539848114099653</v>
      </c>
      <c r="T60" s="6">
        <v>0.26179357945738324</v>
      </c>
      <c r="U60" s="6">
        <v>4.796396853095723E-3</v>
      </c>
      <c r="V60" s="79">
        <f t="shared" si="18"/>
        <v>1</v>
      </c>
      <c r="W60" s="25"/>
      <c r="X60" s="25"/>
      <c r="Y60" s="25"/>
      <c r="Z60" s="25"/>
      <c r="AA60" s="25"/>
      <c r="AB60" s="25"/>
      <c r="AC60" s="25"/>
    </row>
    <row r="61" spans="1:29" x14ac:dyDescent="0.3">
      <c r="A61" s="9" t="s">
        <v>10</v>
      </c>
      <c r="B61" s="6">
        <v>6.0823941595761204E-2</v>
      </c>
      <c r="C61" s="6">
        <v>4.6698810461271889E-2</v>
      </c>
      <c r="D61" s="6">
        <v>5.1199140777641934E-2</v>
      </c>
      <c r="E61" s="6">
        <v>6.760287715387811E-2</v>
      </c>
      <c r="F61" s="6">
        <v>6.840823431933514E-2</v>
      </c>
      <c r="G61" s="52"/>
      <c r="H61" s="52"/>
      <c r="I61" s="9" t="s">
        <v>10</v>
      </c>
      <c r="J61" s="6">
        <v>4.2723539358801806E-2</v>
      </c>
      <c r="K61" s="6">
        <v>4.0802285049507961E-2</v>
      </c>
      <c r="L61" s="6">
        <v>4.5278583480255548E-2</v>
      </c>
      <c r="M61" s="6">
        <v>6.6273247654759324E-2</v>
      </c>
      <c r="N61" s="6">
        <v>6.5313501058429035E-2</v>
      </c>
      <c r="O61" s="41"/>
      <c r="P61" s="41"/>
      <c r="Q61" s="12" t="s">
        <v>10</v>
      </c>
      <c r="R61" s="6">
        <v>0.60136209779372785</v>
      </c>
      <c r="S61" s="6">
        <v>0.10888626075608662</v>
      </c>
      <c r="T61" s="6">
        <v>0.28436850046898576</v>
      </c>
      <c r="U61" s="6">
        <v>5.3831409811997879E-3</v>
      </c>
      <c r="V61" s="79">
        <f t="shared" si="18"/>
        <v>1</v>
      </c>
      <c r="W61" s="25"/>
      <c r="X61" s="25"/>
      <c r="Y61" s="25"/>
      <c r="Z61" s="25"/>
      <c r="AA61" s="25"/>
      <c r="AB61" s="25"/>
      <c r="AC61" s="25"/>
    </row>
    <row r="62" spans="1:29" x14ac:dyDescent="0.3">
      <c r="A62" s="9" t="s">
        <v>11</v>
      </c>
      <c r="B62" s="6">
        <v>1.2115772941440431E-2</v>
      </c>
      <c r="C62" s="6">
        <v>1.2612891557118252E-2</v>
      </c>
      <c r="D62" s="6">
        <v>1.2397024714068623E-2</v>
      </c>
      <c r="E62" s="6">
        <v>1.2910962208312084E-2</v>
      </c>
      <c r="F62" s="6">
        <v>1.2219243355437703E-2</v>
      </c>
      <c r="G62" s="52"/>
      <c r="H62" s="52"/>
      <c r="I62" s="9" t="s">
        <v>11</v>
      </c>
      <c r="J62" s="6">
        <v>2.0654312040583912E-2</v>
      </c>
      <c r="K62" s="6">
        <v>1.3730265185551749E-2</v>
      </c>
      <c r="L62" s="6">
        <v>1.2889343873817512E-2</v>
      </c>
      <c r="M62" s="6">
        <v>1.4091365884108144E-2</v>
      </c>
      <c r="N62" s="6">
        <v>1.266368183436054E-2</v>
      </c>
      <c r="O62" s="41"/>
      <c r="P62" s="41"/>
      <c r="Q62" s="12" t="s">
        <v>11</v>
      </c>
      <c r="R62" s="6">
        <v>0.50022831050228311</v>
      </c>
      <c r="S62" s="6">
        <v>0.15205479452054796</v>
      </c>
      <c r="T62" s="6">
        <v>0.30867579908675802</v>
      </c>
      <c r="U62" s="6">
        <v>3.9041095890410958E-2</v>
      </c>
      <c r="V62" s="79">
        <f t="shared" si="18"/>
        <v>1</v>
      </c>
      <c r="W62" s="25"/>
      <c r="X62" s="25"/>
      <c r="Y62" s="25"/>
      <c r="Z62" s="25"/>
      <c r="AA62" s="25"/>
      <c r="AB62" s="25"/>
      <c r="AC62" s="25"/>
    </row>
    <row r="63" spans="1:29" x14ac:dyDescent="0.3">
      <c r="A63" s="9" t="s">
        <v>12</v>
      </c>
      <c r="B63" s="6">
        <v>3.4800918175385304E-2</v>
      </c>
      <c r="C63" s="6">
        <v>2.879544131723067E-2</v>
      </c>
      <c r="D63" s="6">
        <v>3.1469272771360274E-2</v>
      </c>
      <c r="E63" s="6">
        <v>3.7423478379011665E-2</v>
      </c>
      <c r="F63" s="6">
        <v>3.8730537786196721E-2</v>
      </c>
      <c r="G63" s="52"/>
      <c r="H63" s="52"/>
      <c r="I63" s="9" t="s">
        <v>12</v>
      </c>
      <c r="J63" s="6">
        <v>4.3327466611450462E-2</v>
      </c>
      <c r="K63" s="6">
        <v>2.8259255883004077E-2</v>
      </c>
      <c r="L63" s="6">
        <v>3.1737094542076627E-2</v>
      </c>
      <c r="M63" s="6">
        <v>4.416002974991478E-2</v>
      </c>
      <c r="N63" s="6">
        <v>5.4635544482119103E-2</v>
      </c>
      <c r="O63" s="41"/>
      <c r="P63" s="41"/>
      <c r="Q63" s="12" t="s">
        <v>12</v>
      </c>
      <c r="R63" s="6">
        <v>0.46070733991212276</v>
      </c>
      <c r="S63" s="6">
        <v>0.1130159187495498</v>
      </c>
      <c r="T63" s="6">
        <v>0.42015414535763163</v>
      </c>
      <c r="U63" s="6">
        <v>6.1225959806958151E-3</v>
      </c>
      <c r="V63" s="79">
        <f t="shared" si="18"/>
        <v>1</v>
      </c>
      <c r="W63" s="25"/>
      <c r="X63" s="25"/>
      <c r="Y63" s="25"/>
      <c r="Z63" s="25"/>
      <c r="AA63" s="25"/>
      <c r="AB63" s="25"/>
      <c r="AC63" s="25"/>
    </row>
    <row r="64" spans="1:29" x14ac:dyDescent="0.3">
      <c r="A64" s="9" t="s">
        <v>13</v>
      </c>
      <c r="B64" s="6">
        <v>1.1649781674461953E-2</v>
      </c>
      <c r="C64" s="6">
        <v>1.7665193450763873E-2</v>
      </c>
      <c r="D64" s="6">
        <v>1.7237767697657325E-2</v>
      </c>
      <c r="E64" s="6">
        <v>1.3176781927409557E-2</v>
      </c>
      <c r="F64" s="6">
        <v>1.287484202861758E-2</v>
      </c>
      <c r="G64" s="52"/>
      <c r="H64" s="52"/>
      <c r="I64" s="9" t="s">
        <v>13</v>
      </c>
      <c r="J64" s="6">
        <v>1.6340545950236395E-2</v>
      </c>
      <c r="K64" s="6">
        <v>2.1190101012731857E-2</v>
      </c>
      <c r="L64" s="6">
        <v>2.0542569527384407E-2</v>
      </c>
      <c r="M64" s="6">
        <v>1.7088492715255244E-2</v>
      </c>
      <c r="N64" s="6">
        <v>1.7215863322155824E-2</v>
      </c>
      <c r="O64" s="41"/>
      <c r="P64" s="41"/>
      <c r="Q64" s="12" t="s">
        <v>13</v>
      </c>
      <c r="R64" s="6">
        <v>0.45027085590465871</v>
      </c>
      <c r="S64" s="6">
        <v>0.13781148429035753</v>
      </c>
      <c r="T64" s="6">
        <v>0.39826652221018416</v>
      </c>
      <c r="U64" s="6">
        <v>1.3651137594799566E-2</v>
      </c>
      <c r="V64" s="79">
        <f t="shared" si="18"/>
        <v>0.99999999999999989</v>
      </c>
      <c r="W64" s="25"/>
      <c r="X64" s="25"/>
      <c r="Y64" s="25"/>
      <c r="Z64" s="25"/>
      <c r="AA64" s="25"/>
      <c r="AB64" s="25"/>
      <c r="AC64" s="25"/>
    </row>
    <row r="65" spans="1:29" x14ac:dyDescent="0.3">
      <c r="A65" s="9" t="s">
        <v>14</v>
      </c>
      <c r="B65" s="6">
        <v>0.24787628794808511</v>
      </c>
      <c r="C65" s="6">
        <v>0.26901795695867503</v>
      </c>
      <c r="D65" s="6">
        <v>0.25507275079377772</v>
      </c>
      <c r="E65" s="6">
        <v>0.22842774527776191</v>
      </c>
      <c r="F65" s="6">
        <v>0.2227975371808141</v>
      </c>
      <c r="G65" s="52"/>
      <c r="H65" s="52"/>
      <c r="I65" s="9" t="s">
        <v>14</v>
      </c>
      <c r="J65" s="6">
        <v>0.30750250198433238</v>
      </c>
      <c r="K65" s="6">
        <v>0.29189510650396977</v>
      </c>
      <c r="L65" s="6">
        <v>0.27094731653680637</v>
      </c>
      <c r="M65" s="6">
        <v>0.24008004143738129</v>
      </c>
      <c r="N65" s="6">
        <v>0.23379104924973304</v>
      </c>
      <c r="O65" s="41"/>
      <c r="P65" s="41"/>
      <c r="Q65" s="12" t="s">
        <v>14</v>
      </c>
      <c r="R65" s="6">
        <v>0.54721895269339615</v>
      </c>
      <c r="S65" s="6">
        <v>0.13029976709824448</v>
      </c>
      <c r="T65" s="6">
        <v>0.31253912999924871</v>
      </c>
      <c r="U65" s="6">
        <v>9.9421502091107151E-3</v>
      </c>
      <c r="V65" s="79">
        <f t="shared" si="18"/>
        <v>1</v>
      </c>
      <c r="W65" s="25"/>
      <c r="X65" s="25"/>
      <c r="Y65" s="25"/>
      <c r="Z65" s="25"/>
      <c r="AA65" s="25"/>
      <c r="AB65" s="25"/>
      <c r="AC65" s="25"/>
    </row>
    <row r="66" spans="1:29" x14ac:dyDescent="0.3">
      <c r="A66" s="9" t="s">
        <v>15</v>
      </c>
      <c r="B66" s="6">
        <v>1.0848967052691531E-2</v>
      </c>
      <c r="C66" s="6">
        <v>1.092035553676614E-2</v>
      </c>
      <c r="D66" s="6">
        <v>1.21850121050313E-2</v>
      </c>
      <c r="E66" s="6">
        <v>1.4407428775083045E-2</v>
      </c>
      <c r="F66" s="6">
        <v>1.3296099048405501E-2</v>
      </c>
      <c r="G66" s="52"/>
      <c r="H66" s="52"/>
      <c r="I66" s="9" t="s">
        <v>15</v>
      </c>
      <c r="J66" s="6">
        <v>7.8337992200710905E-3</v>
      </c>
      <c r="K66" s="6">
        <v>1.0765430812572981E-2</v>
      </c>
      <c r="L66" s="6">
        <v>1.2307342319285673E-2</v>
      </c>
      <c r="M66" s="6">
        <v>1.2705692770150918E-2</v>
      </c>
      <c r="N66" s="6">
        <v>8.4018658324122811E-3</v>
      </c>
      <c r="O66" s="41"/>
      <c r="P66" s="41"/>
      <c r="Q66" s="12" t="s">
        <v>15</v>
      </c>
      <c r="R66" s="6">
        <v>0.72093999160721778</v>
      </c>
      <c r="S66" s="6">
        <v>8.8124213176668062E-2</v>
      </c>
      <c r="T66" s="6">
        <v>0.18820814099874109</v>
      </c>
      <c r="U66" s="6">
        <v>2.7276542173730592E-3</v>
      </c>
      <c r="V66" s="79">
        <f t="shared" si="18"/>
        <v>1</v>
      </c>
      <c r="W66" s="25"/>
      <c r="X66" s="25"/>
      <c r="Y66" s="25"/>
      <c r="Z66" s="25"/>
      <c r="AA66" s="25"/>
      <c r="AB66" s="25"/>
      <c r="AC66" s="25"/>
    </row>
    <row r="67" spans="1:29" x14ac:dyDescent="0.3">
      <c r="A67" s="9" t="s">
        <v>16</v>
      </c>
      <c r="B67" s="6">
        <v>2.4707892511347751E-2</v>
      </c>
      <c r="C67" s="6">
        <v>3.0022046137608983E-2</v>
      </c>
      <c r="D67" s="6">
        <v>2.7948847832075858E-2</v>
      </c>
      <c r="E67" s="6">
        <v>2.1942925552757338E-2</v>
      </c>
      <c r="F67" s="6">
        <v>2.0535582269264139E-2</v>
      </c>
      <c r="G67" s="52"/>
      <c r="H67" s="52"/>
      <c r="I67" s="9" t="s">
        <v>16</v>
      </c>
      <c r="J67" s="6">
        <v>3.9910963867895229E-2</v>
      </c>
      <c r="K67" s="6">
        <v>3.5456467289151659E-2</v>
      </c>
      <c r="L67" s="6">
        <v>3.2214828717132077E-2</v>
      </c>
      <c r="M67" s="6">
        <v>2.6341070377142149E-2</v>
      </c>
      <c r="N67" s="6">
        <v>2.5205597497236845E-2</v>
      </c>
      <c r="O67" s="41"/>
      <c r="P67" s="41"/>
      <c r="Q67" s="12" t="s">
        <v>16</v>
      </c>
      <c r="R67" s="6">
        <v>0.48430919711995651</v>
      </c>
      <c r="S67" s="6">
        <v>0.14047004483086536</v>
      </c>
      <c r="T67" s="6">
        <v>0.36557532943893495</v>
      </c>
      <c r="U67" s="6">
        <v>9.645428610243173E-3</v>
      </c>
      <c r="V67" s="79">
        <f t="shared" si="18"/>
        <v>1</v>
      </c>
      <c r="W67" s="25"/>
      <c r="X67" s="25"/>
      <c r="Y67" s="25"/>
      <c r="Z67" s="25"/>
      <c r="AA67" s="25"/>
      <c r="AB67" s="25"/>
      <c r="AC67" s="25"/>
    </row>
    <row r="68" spans="1:29" x14ac:dyDescent="0.3">
      <c r="A68" s="9" t="s">
        <v>17</v>
      </c>
      <c r="B68" s="6">
        <v>5.2056402202240212E-2</v>
      </c>
      <c r="C68" s="6">
        <v>0.10457401532958306</v>
      </c>
      <c r="D68" s="6">
        <v>8.7425367118240824E-2</v>
      </c>
      <c r="E68" s="6">
        <v>8.2746725002608976E-2</v>
      </c>
      <c r="F68" s="6">
        <v>5.2620860312846109E-2</v>
      </c>
      <c r="G68" s="52"/>
      <c r="H68" s="52"/>
      <c r="I68" s="9" t="s">
        <v>17</v>
      </c>
      <c r="J68" s="6">
        <v>8.2065086102771162E-2</v>
      </c>
      <c r="K68" s="6">
        <v>0.1280456836265611</v>
      </c>
      <c r="L68" s="6">
        <v>0.10830347494739237</v>
      </c>
      <c r="M68" s="6">
        <v>0.11081843255136509</v>
      </c>
      <c r="N68" s="6">
        <v>5.5057042768026074E-2</v>
      </c>
      <c r="O68" s="41"/>
      <c r="P68" s="41"/>
      <c r="Q68" s="12" t="s">
        <v>17</v>
      </c>
      <c r="R68" s="6">
        <v>0.55577351288304533</v>
      </c>
      <c r="S68" s="6">
        <v>0.12146113879758244</v>
      </c>
      <c r="T68" s="6">
        <v>0.31163185240165414</v>
      </c>
      <c r="U68" s="6">
        <v>1.1133495917718164E-2</v>
      </c>
      <c r="V68" s="79">
        <f t="shared" si="18"/>
        <v>1</v>
      </c>
      <c r="W68" s="25"/>
      <c r="X68" s="25"/>
      <c r="Y68" s="25"/>
      <c r="Z68" s="25"/>
      <c r="AA68" s="25"/>
      <c r="AB68" s="25"/>
      <c r="AC68" s="25"/>
    </row>
    <row r="69" spans="1:29" x14ac:dyDescent="0.3">
      <c r="A69" s="10" t="s">
        <v>18</v>
      </c>
      <c r="B69" s="78">
        <f>SUM(B53:B68)</f>
        <v>1.0000000000000002</v>
      </c>
      <c r="C69" s="78">
        <f t="shared" ref="C69:F69" si="19">SUM(C53:C68)</f>
        <v>1</v>
      </c>
      <c r="D69" s="78">
        <f t="shared" si="19"/>
        <v>0.99999999999999989</v>
      </c>
      <c r="E69" s="78">
        <f t="shared" si="19"/>
        <v>1</v>
      </c>
      <c r="F69" s="78">
        <f t="shared" si="19"/>
        <v>0.99999999999999989</v>
      </c>
      <c r="G69" s="52"/>
      <c r="H69" s="52"/>
      <c r="I69" s="10" t="s">
        <v>18</v>
      </c>
      <c r="J69" s="78">
        <f>SUM(J53:J68)</f>
        <v>1</v>
      </c>
      <c r="K69" s="78">
        <f t="shared" ref="K69:N69" si="20">SUM(K53:K68)</f>
        <v>1</v>
      </c>
      <c r="L69" s="78">
        <f t="shared" si="20"/>
        <v>1</v>
      </c>
      <c r="M69" s="78">
        <f t="shared" si="20"/>
        <v>1</v>
      </c>
      <c r="N69" s="78">
        <f t="shared" si="20"/>
        <v>0.99999999999999989</v>
      </c>
      <c r="O69" s="41"/>
      <c r="P69" s="41"/>
      <c r="Q69" s="13" t="s">
        <v>18</v>
      </c>
      <c r="R69" s="11">
        <v>0.56889226142485305</v>
      </c>
      <c r="S69" s="11">
        <v>0.12566292184984837</v>
      </c>
      <c r="T69" s="11">
        <v>0.29784266189800002</v>
      </c>
      <c r="U69" s="11">
        <v>7.6021548272985707E-3</v>
      </c>
      <c r="V69" s="78">
        <f t="shared" ref="V69" si="21">SUM(R69:U69)</f>
        <v>1</v>
      </c>
      <c r="W69" s="25"/>
      <c r="X69" s="25"/>
      <c r="Y69" s="25"/>
      <c r="Z69" s="25"/>
      <c r="AA69" s="25"/>
      <c r="AB69" s="25"/>
      <c r="AC69" s="25"/>
    </row>
    <row r="70" spans="1:29" s="25" customFormat="1" x14ac:dyDescent="0.3">
      <c r="A70" s="57" t="s">
        <v>44</v>
      </c>
    </row>
    <row r="71" spans="1:29" s="25" customFormat="1" x14ac:dyDescent="0.3">
      <c r="A71" s="47" t="s">
        <v>53</v>
      </c>
      <c r="I71" s="47" t="s">
        <v>54</v>
      </c>
      <c r="Q71" s="47" t="s">
        <v>55</v>
      </c>
    </row>
    <row r="72" spans="1:29" s="25" customFormat="1" x14ac:dyDescent="0.3">
      <c r="A72" s="58" t="s">
        <v>23</v>
      </c>
      <c r="I72" s="59" t="s">
        <v>40</v>
      </c>
      <c r="K72" s="47"/>
      <c r="L72" s="55"/>
      <c r="M72" s="55"/>
      <c r="Q72" s="58" t="s">
        <v>25</v>
      </c>
    </row>
    <row r="73" spans="1:29" ht="15" customHeight="1" x14ac:dyDescent="0.3">
      <c r="A73" s="102" t="s">
        <v>0</v>
      </c>
      <c r="B73" s="100" t="s">
        <v>20</v>
      </c>
      <c r="C73" s="100"/>
      <c r="D73" s="100"/>
      <c r="E73" s="100"/>
      <c r="F73" s="100"/>
      <c r="G73" s="25"/>
      <c r="H73" s="25"/>
      <c r="I73" s="102" t="s">
        <v>0</v>
      </c>
      <c r="J73" s="100" t="s">
        <v>33</v>
      </c>
      <c r="K73" s="100"/>
      <c r="L73" s="100"/>
      <c r="M73" s="100"/>
      <c r="N73" s="100"/>
      <c r="O73" s="25"/>
      <c r="P73" s="25"/>
      <c r="Q73" s="100" t="s">
        <v>0</v>
      </c>
      <c r="R73" s="108" t="str">
        <f>+R51</f>
        <v>3T2023</v>
      </c>
      <c r="S73" s="109"/>
      <c r="T73" s="109"/>
      <c r="U73" s="109"/>
      <c r="V73" s="110"/>
      <c r="W73" s="25"/>
      <c r="X73" s="25"/>
      <c r="Y73" s="25"/>
      <c r="Z73" s="25"/>
      <c r="AA73" s="25"/>
      <c r="AB73" s="25"/>
      <c r="AC73" s="25"/>
    </row>
    <row r="74" spans="1:29" ht="26.4" x14ac:dyDescent="0.3">
      <c r="A74" s="103" t="s">
        <v>0</v>
      </c>
      <c r="B74" s="38" t="str">
        <f>+J74</f>
        <v>3T2022</v>
      </c>
      <c r="C74" s="38" t="str">
        <f t="shared" ref="C74:F74" si="22">+K74</f>
        <v>4T2022</v>
      </c>
      <c r="D74" s="38" t="str">
        <f t="shared" si="22"/>
        <v>1T2023</v>
      </c>
      <c r="E74" s="38" t="str">
        <f t="shared" si="22"/>
        <v>2T2023</v>
      </c>
      <c r="F74" s="38" t="str">
        <f t="shared" si="22"/>
        <v>3T2023</v>
      </c>
      <c r="G74" s="68"/>
      <c r="H74" s="69"/>
      <c r="I74" s="103"/>
      <c r="J74" s="38" t="str">
        <f>+B3</f>
        <v>3T2022</v>
      </c>
      <c r="K74" s="8" t="str">
        <f>+F3</f>
        <v>4T2022</v>
      </c>
      <c r="L74" s="8" t="str">
        <f>+J3</f>
        <v>1T2023</v>
      </c>
      <c r="M74" s="8" t="str">
        <f>+N3</f>
        <v>2T2023</v>
      </c>
      <c r="N74" s="8" t="str">
        <f>+R3</f>
        <v>3T2023</v>
      </c>
      <c r="O74" s="25"/>
      <c r="P74" s="25"/>
      <c r="Q74" s="100"/>
      <c r="R74" s="8" t="s">
        <v>31</v>
      </c>
      <c r="S74" s="8" t="s">
        <v>32</v>
      </c>
      <c r="T74" s="8" t="s">
        <v>33</v>
      </c>
      <c r="U74" s="8" t="s">
        <v>34</v>
      </c>
      <c r="V74" s="8" t="s">
        <v>20</v>
      </c>
      <c r="W74" s="25"/>
      <c r="X74" s="25"/>
      <c r="Y74" s="25"/>
      <c r="Z74" s="25"/>
      <c r="AA74" s="25"/>
      <c r="AB74" s="25"/>
      <c r="AC74" s="25"/>
    </row>
    <row r="75" spans="1:29" x14ac:dyDescent="0.3">
      <c r="A75" s="9" t="s">
        <v>1</v>
      </c>
      <c r="B75" s="6">
        <v>3.7641180625271151E-2</v>
      </c>
      <c r="C75" s="6">
        <v>4.9490630373818026E-2</v>
      </c>
      <c r="D75" s="6">
        <v>6.0328543479727451E-2</v>
      </c>
      <c r="E75" s="14">
        <v>5.2068835690324E-2</v>
      </c>
      <c r="F75" s="74">
        <v>4.5313024308814974E-2</v>
      </c>
      <c r="G75" s="41"/>
      <c r="H75" s="41"/>
      <c r="I75" s="9" t="s">
        <v>1</v>
      </c>
      <c r="J75" s="6">
        <v>3.1458469999182627E-3</v>
      </c>
      <c r="K75" s="6">
        <v>2.069011911218745E-2</v>
      </c>
      <c r="L75" s="6">
        <v>2.4020947176684883E-2</v>
      </c>
      <c r="M75" s="14">
        <v>1.2872849413466786E-2</v>
      </c>
      <c r="N75" s="74">
        <v>8.0937352662586171E-3</v>
      </c>
      <c r="O75" s="41"/>
      <c r="P75" s="49"/>
      <c r="Q75" s="12" t="s">
        <v>1</v>
      </c>
      <c r="R75" s="6">
        <v>3.3099150911739844E-2</v>
      </c>
      <c r="S75" s="6">
        <v>3.9820922656087394E-3</v>
      </c>
      <c r="T75" s="6">
        <v>8.0937352662586171E-3</v>
      </c>
      <c r="U75" s="6">
        <v>1.3804586520776966E-4</v>
      </c>
      <c r="V75" s="74">
        <v>4.5313024308814974E-2</v>
      </c>
      <c r="W75" s="25"/>
      <c r="X75" s="25"/>
      <c r="Y75" s="25"/>
      <c r="Z75" s="25"/>
      <c r="AA75" s="25"/>
      <c r="AB75" s="25"/>
      <c r="AC75" s="25"/>
    </row>
    <row r="76" spans="1:29" x14ac:dyDescent="0.3">
      <c r="A76" s="9" t="s">
        <v>2</v>
      </c>
      <c r="B76" s="6">
        <v>3.9915703964573099E-2</v>
      </c>
      <c r="C76" s="6">
        <v>0.11523274142700894</v>
      </c>
      <c r="D76" s="6">
        <v>0.11938427275931682</v>
      </c>
      <c r="E76" s="14">
        <v>7.036792773347722E-2</v>
      </c>
      <c r="F76" s="14">
        <v>4.8462169938391156E-2</v>
      </c>
      <c r="G76" s="41"/>
      <c r="H76" s="41"/>
      <c r="I76" s="9" t="s">
        <v>2</v>
      </c>
      <c r="J76" s="6">
        <v>9.0219322811103536E-3</v>
      </c>
      <c r="K76" s="6">
        <v>8.4511516438268028E-2</v>
      </c>
      <c r="L76" s="6">
        <v>8.0618931649950334E-2</v>
      </c>
      <c r="M76" s="14">
        <v>2.893059136239183E-2</v>
      </c>
      <c r="N76" s="14">
        <v>1.4533470418987957E-2</v>
      </c>
      <c r="O76" s="41"/>
      <c r="P76" s="49"/>
      <c r="Q76" s="12" t="s">
        <v>2</v>
      </c>
      <c r="R76" s="6">
        <v>2.7990977851102664E-2</v>
      </c>
      <c r="S76" s="6">
        <v>5.5073364735512354E-3</v>
      </c>
      <c r="T76" s="6">
        <v>1.4533470418987957E-2</v>
      </c>
      <c r="U76" s="6">
        <v>4.3038519474930065E-4</v>
      </c>
      <c r="V76" s="14">
        <v>4.8462169938391156E-2</v>
      </c>
      <c r="W76" s="25"/>
      <c r="X76" s="25"/>
      <c r="Y76" s="25"/>
      <c r="Z76" s="25"/>
      <c r="AA76" s="25"/>
      <c r="AB76" s="25"/>
      <c r="AC76" s="25"/>
    </row>
    <row r="77" spans="1:29" x14ac:dyDescent="0.3">
      <c r="A77" s="9" t="s">
        <v>3</v>
      </c>
      <c r="B77" s="6">
        <v>3.2980648815608395E-2</v>
      </c>
      <c r="C77" s="6">
        <v>0.12983109138570487</v>
      </c>
      <c r="D77" s="6">
        <v>0.17076584153389049</v>
      </c>
      <c r="E77" s="14">
        <v>6.7015923833714783E-2</v>
      </c>
      <c r="F77" s="14">
        <v>3.9455950105268721E-2</v>
      </c>
      <c r="G77" s="41"/>
      <c r="H77" s="41"/>
      <c r="I77" s="9" t="s">
        <v>3</v>
      </c>
      <c r="J77" s="6">
        <v>9.3768945176806902E-3</v>
      </c>
      <c r="K77" s="6">
        <v>0.10378972402604579</v>
      </c>
      <c r="L77" s="6">
        <v>0.13328388717446105</v>
      </c>
      <c r="M77" s="14">
        <v>2.8319817257361081E-2</v>
      </c>
      <c r="N77" s="14">
        <v>9.3728803107849794E-3</v>
      </c>
      <c r="O77" s="41"/>
      <c r="P77" s="49"/>
      <c r="Q77" s="12" t="s">
        <v>3</v>
      </c>
      <c r="R77" s="6">
        <v>2.525568407050802E-2</v>
      </c>
      <c r="S77" s="6">
        <v>4.6203719201190988E-3</v>
      </c>
      <c r="T77" s="6">
        <v>9.3728803107849794E-3</v>
      </c>
      <c r="U77" s="6">
        <v>2.0701380385662312E-4</v>
      </c>
      <c r="V77" s="14">
        <v>3.9455950105268721E-2</v>
      </c>
      <c r="W77" s="25"/>
      <c r="X77" s="25"/>
      <c r="Y77" s="25"/>
      <c r="Z77" s="25"/>
      <c r="AA77" s="25"/>
      <c r="AB77" s="25"/>
      <c r="AC77" s="25"/>
    </row>
    <row r="78" spans="1:29" x14ac:dyDescent="0.3">
      <c r="A78" s="9" t="s">
        <v>4</v>
      </c>
      <c r="B78" s="6">
        <v>3.2723295910869601E-2</v>
      </c>
      <c r="C78" s="6">
        <v>5.1840150286055847E-2</v>
      </c>
      <c r="D78" s="6">
        <v>5.3785268329296171E-2</v>
      </c>
      <c r="E78" s="14">
        <v>4.848221438189225E-2</v>
      </c>
      <c r="F78" s="74">
        <v>4.0331651782670938E-2</v>
      </c>
      <c r="G78" s="41"/>
      <c r="H78" s="41"/>
      <c r="I78" s="9" t="s">
        <v>4</v>
      </c>
      <c r="J78" s="6">
        <v>3.4004887134532901E-3</v>
      </c>
      <c r="K78" s="6">
        <v>2.2833233711894801E-2</v>
      </c>
      <c r="L78" s="6">
        <v>2.3412711951144621E-2</v>
      </c>
      <c r="M78" s="14">
        <v>1.064410015169334E-2</v>
      </c>
      <c r="N78" s="74">
        <v>5.8627036607812391E-3</v>
      </c>
      <c r="O78" s="41"/>
      <c r="P78" s="49"/>
      <c r="Q78" s="12" t="s">
        <v>4</v>
      </c>
      <c r="R78" s="6">
        <v>2.9875928829504399E-2</v>
      </c>
      <c r="S78" s="6">
        <v>4.5078055763855748E-3</v>
      </c>
      <c r="T78" s="6">
        <v>5.8627036607812391E-3</v>
      </c>
      <c r="U78" s="6">
        <v>8.5213715999727321E-5</v>
      </c>
      <c r="V78" s="74">
        <v>4.0331651782670938E-2</v>
      </c>
      <c r="W78" s="25"/>
      <c r="X78" s="25"/>
      <c r="Y78" s="25"/>
      <c r="Z78" s="25"/>
      <c r="AA78" s="25"/>
      <c r="AB78" s="25"/>
      <c r="AC78" s="25"/>
    </row>
    <row r="79" spans="1:29" x14ac:dyDescent="0.3">
      <c r="A79" s="9" t="s">
        <v>6</v>
      </c>
      <c r="B79" s="6">
        <v>3.3653560570468893E-2</v>
      </c>
      <c r="C79" s="6">
        <v>0.10005714778633197</v>
      </c>
      <c r="D79" s="6">
        <v>0.132596060703907</v>
      </c>
      <c r="E79" s="14">
        <v>7.1415907808848419E-2</v>
      </c>
      <c r="F79" s="14">
        <v>3.9131786936052931E-2</v>
      </c>
      <c r="G79" s="41"/>
      <c r="H79" s="41"/>
      <c r="I79" s="9" t="s">
        <v>6</v>
      </c>
      <c r="J79" s="6">
        <v>8.0569820877951833E-3</v>
      </c>
      <c r="K79" s="6">
        <v>7.1402385111384276E-2</v>
      </c>
      <c r="L79" s="6">
        <v>9.5022064363362399E-2</v>
      </c>
      <c r="M79" s="14">
        <v>3.0241491390657318E-2</v>
      </c>
      <c r="N79" s="14">
        <v>8.8151079368143353E-3</v>
      </c>
      <c r="O79" s="41"/>
      <c r="P79" s="49"/>
      <c r="Q79" s="12" t="s">
        <v>6</v>
      </c>
      <c r="R79" s="6">
        <v>2.6107518579287715E-2</v>
      </c>
      <c r="S79" s="6">
        <v>4.0107668714946003E-3</v>
      </c>
      <c r="T79" s="6">
        <v>8.8151079368143353E-3</v>
      </c>
      <c r="U79" s="6">
        <v>1.9839354845628372E-4</v>
      </c>
      <c r="V79" s="14">
        <v>3.9131786936052931E-2</v>
      </c>
      <c r="W79" s="25"/>
      <c r="X79" s="25"/>
      <c r="Y79" s="25"/>
      <c r="Z79" s="25"/>
      <c r="AA79" s="25"/>
      <c r="AB79" s="25"/>
      <c r="AC79" s="25"/>
    </row>
    <row r="80" spans="1:29" x14ac:dyDescent="0.3">
      <c r="A80" s="9" t="s">
        <v>7</v>
      </c>
      <c r="B80" s="6">
        <v>3.984451871866556E-2</v>
      </c>
      <c r="C80" s="6">
        <v>0.12614100923729871</v>
      </c>
      <c r="D80" s="6">
        <v>0.15109598366235535</v>
      </c>
      <c r="E80" s="14">
        <v>8.4465977956619809E-2</v>
      </c>
      <c r="F80" s="21">
        <v>5.363144734546723E-2</v>
      </c>
      <c r="G80" s="41"/>
      <c r="H80" s="41"/>
      <c r="I80" s="9" t="s">
        <v>7</v>
      </c>
      <c r="J80" s="6">
        <v>1.3031611663829322E-2</v>
      </c>
      <c r="K80" s="6">
        <v>0.10224613032080888</v>
      </c>
      <c r="L80" s="6">
        <v>0.12023339492366041</v>
      </c>
      <c r="M80" s="14">
        <v>4.7930181727831415E-2</v>
      </c>
      <c r="N80" s="21">
        <v>2.1610358395844236E-2</v>
      </c>
      <c r="O80" s="41"/>
      <c r="P80" s="49"/>
      <c r="Q80" s="12" t="s">
        <v>7</v>
      </c>
      <c r="R80" s="6">
        <v>2.2170533620205074E-2</v>
      </c>
      <c r="S80" s="6">
        <v>9.2593669438467956E-3</v>
      </c>
      <c r="T80" s="6">
        <v>2.1610358395844236E-2</v>
      </c>
      <c r="U80" s="6">
        <v>5.9118838557112676E-4</v>
      </c>
      <c r="V80" s="21">
        <v>5.363144734546723E-2</v>
      </c>
      <c r="W80" s="25"/>
      <c r="X80" s="25"/>
      <c r="Y80" s="25"/>
      <c r="Z80" s="25"/>
      <c r="AA80" s="25"/>
      <c r="AB80" s="25"/>
      <c r="AC80" s="25"/>
    </row>
    <row r="81" spans="1:29" x14ac:dyDescent="0.3">
      <c r="A81" s="9" t="s">
        <v>8</v>
      </c>
      <c r="B81" s="6">
        <v>4.1207737978054312E-2</v>
      </c>
      <c r="C81" s="6">
        <v>0.11139077923826689</v>
      </c>
      <c r="D81" s="6">
        <v>0.13947948983109273</v>
      </c>
      <c r="E81" s="14">
        <v>7.921542420348815E-2</v>
      </c>
      <c r="F81" s="21">
        <v>5.324590389646152E-2</v>
      </c>
      <c r="G81" s="41"/>
      <c r="H81" s="41"/>
      <c r="I81" s="9" t="s">
        <v>8</v>
      </c>
      <c r="J81" s="6">
        <v>1.1573810239247339E-2</v>
      </c>
      <c r="K81" s="6">
        <v>8.787103501375898E-2</v>
      </c>
      <c r="L81" s="6">
        <v>0.1052464667356084</v>
      </c>
      <c r="M81" s="14">
        <v>4.3903312814117953E-2</v>
      </c>
      <c r="N81" s="21">
        <v>2.2094864381109733E-2</v>
      </c>
      <c r="O81" s="41"/>
      <c r="P81" s="49"/>
      <c r="Q81" s="12" t="s">
        <v>8</v>
      </c>
      <c r="R81" s="6">
        <v>2.3402863830373124E-2</v>
      </c>
      <c r="S81" s="6">
        <v>7.3282390196888342E-3</v>
      </c>
      <c r="T81" s="6">
        <v>2.2094864381109733E-2</v>
      </c>
      <c r="U81" s="6">
        <v>4.1993666528982511E-4</v>
      </c>
      <c r="V81" s="21">
        <v>5.324590389646152E-2</v>
      </c>
      <c r="W81" s="25"/>
      <c r="X81" s="25"/>
      <c r="Y81" s="25"/>
      <c r="Z81" s="25"/>
      <c r="AA81" s="25"/>
      <c r="AB81" s="25"/>
      <c r="AC81" s="25"/>
    </row>
    <row r="82" spans="1:29" x14ac:dyDescent="0.3">
      <c r="A82" s="9" t="s">
        <v>9</v>
      </c>
      <c r="B82" s="6">
        <v>3.6687020645054462E-2</v>
      </c>
      <c r="C82" s="6">
        <v>5.4514640245755482E-2</v>
      </c>
      <c r="D82" s="6">
        <v>6.944360486309939E-2</v>
      </c>
      <c r="E82" s="14">
        <v>5.585517043826984E-2</v>
      </c>
      <c r="F82" s="14">
        <v>4.704421772139359E-2</v>
      </c>
      <c r="G82" s="41"/>
      <c r="H82" s="41"/>
      <c r="I82" s="9" t="s">
        <v>9</v>
      </c>
      <c r="J82" s="6">
        <v>3.5240178927159775E-3</v>
      </c>
      <c r="K82" s="6">
        <v>2.2847808814537358E-2</v>
      </c>
      <c r="L82" s="6">
        <v>3.2620482976038041E-2</v>
      </c>
      <c r="M82" s="14">
        <v>1.9135835004296765E-2</v>
      </c>
      <c r="N82" s="14">
        <v>1.231587415005609E-2</v>
      </c>
      <c r="O82" s="41"/>
      <c r="P82" s="49"/>
      <c r="Q82" s="12" t="s">
        <v>9</v>
      </c>
      <c r="R82" s="6">
        <v>2.8603427384773152E-2</v>
      </c>
      <c r="S82" s="6">
        <v>5.8992734487291086E-3</v>
      </c>
      <c r="T82" s="6">
        <v>1.231587415005609E-2</v>
      </c>
      <c r="U82" s="6">
        <v>2.2564273783524228E-4</v>
      </c>
      <c r="V82" s="14">
        <v>4.704421772139359E-2</v>
      </c>
      <c r="W82" s="25"/>
      <c r="X82" s="25"/>
      <c r="Y82" s="25"/>
      <c r="Z82" s="25"/>
      <c r="AA82" s="25"/>
      <c r="AB82" s="25"/>
      <c r="AC82" s="25"/>
    </row>
    <row r="83" spans="1:29" x14ac:dyDescent="0.3">
      <c r="A83" s="9" t="s">
        <v>10</v>
      </c>
      <c r="B83" s="6">
        <v>2.7267676947431461E-2</v>
      </c>
      <c r="C83" s="6">
        <v>4.8732634600776405E-2</v>
      </c>
      <c r="D83" s="6">
        <v>6.2969000309153755E-2</v>
      </c>
      <c r="E83" s="14">
        <v>5.3856446600814754E-2</v>
      </c>
      <c r="F83" s="14">
        <v>3.861562640747588E-2</v>
      </c>
      <c r="G83" s="41"/>
      <c r="H83" s="41"/>
      <c r="I83" s="9" t="s">
        <v>10</v>
      </c>
      <c r="J83" s="6">
        <v>3.8314947007457179E-3</v>
      </c>
      <c r="K83" s="6">
        <v>2.9202919825953768E-2</v>
      </c>
      <c r="L83" s="6">
        <v>3.7292062867510439E-2</v>
      </c>
      <c r="M83" s="14">
        <v>2.3482684461427691E-2</v>
      </c>
      <c r="N83" s="14">
        <v>1.0981067776164484E-2</v>
      </c>
      <c r="O83" s="41"/>
      <c r="P83" s="49"/>
      <c r="Q83" s="12" t="s">
        <v>10</v>
      </c>
      <c r="R83" s="6">
        <v>2.3221974104018571E-2</v>
      </c>
      <c r="S83" s="6">
        <v>4.2047111662640432E-3</v>
      </c>
      <c r="T83" s="6">
        <v>1.0981067776164484E-2</v>
      </c>
      <c r="U83" s="6">
        <v>2.0787336102878417E-4</v>
      </c>
      <c r="V83" s="14">
        <v>3.861562640747588E-2</v>
      </c>
      <c r="W83" s="25"/>
      <c r="X83" s="25"/>
      <c r="Y83" s="25"/>
      <c r="Z83" s="25"/>
      <c r="AA83" s="25"/>
      <c r="AB83" s="25"/>
      <c r="AC83" s="25"/>
    </row>
    <row r="84" spans="1:29" x14ac:dyDescent="0.3">
      <c r="A84" s="9" t="s">
        <v>11</v>
      </c>
      <c r="B84" s="6">
        <v>3.8389605276109851E-2</v>
      </c>
      <c r="C84" s="6">
        <v>9.1221308298522888E-2</v>
      </c>
      <c r="D84" s="6">
        <v>0.10428792652320179</v>
      </c>
      <c r="E84" s="14">
        <v>6.90981516218096E-2</v>
      </c>
      <c r="F84" s="14">
        <v>4.5184451596929937E-2</v>
      </c>
      <c r="G84" s="41"/>
      <c r="H84" s="41"/>
      <c r="I84" s="9" t="s">
        <v>11</v>
      </c>
      <c r="J84" s="6">
        <v>1.3091839748006694E-2</v>
      </c>
      <c r="K84" s="6">
        <v>6.810645536367943E-2</v>
      </c>
      <c r="L84" s="6">
        <v>7.2611737064132001E-2</v>
      </c>
      <c r="M84" s="14">
        <v>3.3542689738023476E-2</v>
      </c>
      <c r="N84" s="14">
        <v>1.3947346702979285E-2</v>
      </c>
      <c r="O84" s="41"/>
      <c r="P84" s="49"/>
      <c r="Q84" s="12" t="s">
        <v>11</v>
      </c>
      <c r="R84" s="6">
        <v>2.2602541883304447E-2</v>
      </c>
      <c r="S84" s="6">
        <v>6.8705125030948258E-3</v>
      </c>
      <c r="T84" s="6">
        <v>1.3947346702979285E-2</v>
      </c>
      <c r="U84" s="6">
        <v>1.7640505075513741E-3</v>
      </c>
      <c r="V84" s="14">
        <v>4.5184451596929937E-2</v>
      </c>
      <c r="W84" s="25"/>
      <c r="X84" s="25"/>
      <c r="Y84" s="25"/>
      <c r="Z84" s="25"/>
      <c r="AA84" s="25"/>
      <c r="AB84" s="25"/>
      <c r="AC84" s="25"/>
    </row>
    <row r="85" spans="1:29" x14ac:dyDescent="0.3">
      <c r="A85" s="9" t="s">
        <v>12</v>
      </c>
      <c r="B85" s="6">
        <v>3.4349532557442282E-2</v>
      </c>
      <c r="C85" s="6">
        <v>6.583174516743806E-2</v>
      </c>
      <c r="D85" s="6">
        <v>8.4280818191709281E-2</v>
      </c>
      <c r="E85" s="14">
        <v>6.4543515764021897E-2</v>
      </c>
      <c r="F85" s="14">
        <v>4.7104768496841136E-2</v>
      </c>
      <c r="G85" s="41"/>
      <c r="H85" s="41"/>
      <c r="I85" s="9" t="s">
        <v>12</v>
      </c>
      <c r="J85" s="6">
        <v>8.5550164899561177E-3</v>
      </c>
      <c r="K85" s="6">
        <v>4.4309828478083312E-2</v>
      </c>
      <c r="L85" s="6">
        <v>5.6920492873463173E-2</v>
      </c>
      <c r="M85" s="14">
        <v>3.387464851868454E-2</v>
      </c>
      <c r="N85" s="14">
        <v>1.9791263750059376E-2</v>
      </c>
      <c r="O85" s="41"/>
      <c r="P85" s="49"/>
      <c r="Q85" s="12" t="s">
        <v>12</v>
      </c>
      <c r="R85" s="6">
        <v>2.170151259135604E-2</v>
      </c>
      <c r="S85" s="6">
        <v>5.3235886891553515E-3</v>
      </c>
      <c r="T85" s="6">
        <v>1.9791263750059376E-2</v>
      </c>
      <c r="U85" s="6">
        <v>2.8840346627036635E-4</v>
      </c>
      <c r="V85" s="14">
        <v>4.7104768496841136E-2</v>
      </c>
      <c r="W85" s="25"/>
      <c r="X85" s="25"/>
      <c r="Y85" s="25"/>
      <c r="Z85" s="25"/>
      <c r="AA85" s="25"/>
      <c r="AB85" s="25"/>
      <c r="AC85" s="25"/>
    </row>
    <row r="86" spans="1:29" x14ac:dyDescent="0.3">
      <c r="A86" s="9" t="s">
        <v>13</v>
      </c>
      <c r="B86" s="6">
        <v>3.7094026487882618E-2</v>
      </c>
      <c r="C86" s="6">
        <v>0.13039083187746536</v>
      </c>
      <c r="D86" s="6">
        <v>0.14881467761203845</v>
      </c>
      <c r="E86" s="14">
        <v>7.3229449356561324E-2</v>
      </c>
      <c r="F86" s="14">
        <v>5.038594652429771E-2</v>
      </c>
      <c r="G86" s="41"/>
      <c r="H86" s="41"/>
      <c r="I86" s="9" t="s">
        <v>13</v>
      </c>
      <c r="J86" s="6">
        <v>1.0408309061933286E-2</v>
      </c>
      <c r="K86" s="6">
        <v>0.10727274725033238</v>
      </c>
      <c r="L86" s="6">
        <v>0.11876239848313806</v>
      </c>
      <c r="M86" s="14">
        <v>4.2239341679068544E-2</v>
      </c>
      <c r="N86" s="14">
        <v>2.0067035690500366E-2</v>
      </c>
      <c r="O86" s="41"/>
      <c r="P86" s="49"/>
      <c r="Q86" s="12" t="s">
        <v>13</v>
      </c>
      <c r="R86" s="6">
        <v>2.2687323267061892E-2</v>
      </c>
      <c r="S86" s="6">
        <v>6.9437620778880485E-3</v>
      </c>
      <c r="T86" s="6">
        <v>2.0067035690500366E-2</v>
      </c>
      <c r="U86" s="6">
        <v>6.8782548884740102E-4</v>
      </c>
      <c r="V86" s="14">
        <v>5.038594652429771E-2</v>
      </c>
      <c r="W86" s="25"/>
      <c r="X86" s="25"/>
      <c r="Y86" s="25"/>
      <c r="Z86" s="25"/>
      <c r="AA86" s="25"/>
      <c r="AB86" s="25"/>
      <c r="AC86" s="25"/>
    </row>
    <row r="87" spans="1:29" x14ac:dyDescent="0.3">
      <c r="A87" s="9" t="s">
        <v>14</v>
      </c>
      <c r="B87" s="6">
        <v>3.9892406993545418E-2</v>
      </c>
      <c r="C87" s="6">
        <v>0.1003345614280543</v>
      </c>
      <c r="D87" s="6">
        <v>0.11139318827088796</v>
      </c>
      <c r="E87" s="14">
        <v>6.4319217590898509E-2</v>
      </c>
      <c r="F87" s="14">
        <v>4.427929299061819E-2</v>
      </c>
      <c r="G87" s="41"/>
      <c r="H87" s="41"/>
      <c r="I87" s="9" t="s">
        <v>14</v>
      </c>
      <c r="J87" s="6">
        <v>9.8999120612715732E-3</v>
      </c>
      <c r="K87" s="6">
        <v>7.4666160327432701E-2</v>
      </c>
      <c r="L87" s="6">
        <v>7.9238979355019695E-2</v>
      </c>
      <c r="M87" s="14">
        <v>3.0066642271825067E-2</v>
      </c>
      <c r="N87" s="14">
        <v>1.3839011708269641E-2</v>
      </c>
      <c r="O87" s="41"/>
      <c r="P87" s="49"/>
      <c r="Q87" s="12" t="s">
        <v>14</v>
      </c>
      <c r="R87" s="6">
        <v>2.4230468336330122E-2</v>
      </c>
      <c r="S87" s="6">
        <v>5.7695815639524795E-3</v>
      </c>
      <c r="T87" s="6">
        <v>1.3839011708269641E-2</v>
      </c>
      <c r="U87" s="6">
        <v>4.4023138206594932E-4</v>
      </c>
      <c r="V87" s="14">
        <v>4.427929299061819E-2</v>
      </c>
      <c r="W87" s="25"/>
      <c r="X87" s="25"/>
      <c r="Y87" s="25"/>
      <c r="Z87" s="25"/>
      <c r="AA87" s="25"/>
      <c r="AB87" s="25"/>
      <c r="AC87" s="25"/>
    </row>
    <row r="88" spans="1:29" x14ac:dyDescent="0.3">
      <c r="A88" s="9" t="s">
        <v>15</v>
      </c>
      <c r="B88" s="6">
        <v>3.0543327211062846E-2</v>
      </c>
      <c r="C88" s="6">
        <v>7.1540021844281473E-2</v>
      </c>
      <c r="D88" s="6">
        <v>9.3771677006496995E-2</v>
      </c>
      <c r="E88" s="14">
        <v>7.1653103792708367E-2</v>
      </c>
      <c r="F88" s="14">
        <v>4.6820968248978308E-2</v>
      </c>
      <c r="G88" s="41"/>
      <c r="H88" s="41"/>
      <c r="I88" s="9" t="s">
        <v>15</v>
      </c>
      <c r="J88" s="6">
        <v>4.4119219070386673E-3</v>
      </c>
      <c r="K88" s="6">
        <v>4.8369480418161963E-2</v>
      </c>
      <c r="L88" s="6">
        <v>6.3426310390308244E-2</v>
      </c>
      <c r="M88" s="14">
        <v>2.8105016794461254E-2</v>
      </c>
      <c r="N88" s="14">
        <v>8.8120873939012898E-3</v>
      </c>
      <c r="O88" s="41"/>
      <c r="P88" s="49"/>
      <c r="Q88" s="12" t="s">
        <v>15</v>
      </c>
      <c r="R88" s="6">
        <v>3.375510845646023E-2</v>
      </c>
      <c r="S88" s="6">
        <v>4.1260609871109711E-3</v>
      </c>
      <c r="T88" s="6">
        <v>8.8120873939012898E-3</v>
      </c>
      <c r="U88" s="6">
        <v>1.2771141150581578E-4</v>
      </c>
      <c r="V88" s="14">
        <v>4.6820968248978308E-2</v>
      </c>
      <c r="W88" s="25"/>
      <c r="X88" s="25"/>
      <c r="Y88" s="25"/>
      <c r="Z88" s="25"/>
      <c r="AA88" s="25"/>
      <c r="AB88" s="25"/>
      <c r="AC88" s="25"/>
    </row>
    <row r="89" spans="1:29" x14ac:dyDescent="0.3">
      <c r="A89" s="9" t="s">
        <v>16</v>
      </c>
      <c r="B89" s="6">
        <v>4.6756198886943802E-2</v>
      </c>
      <c r="C89" s="6">
        <v>0.13171971027933618</v>
      </c>
      <c r="D89" s="6">
        <v>0.14351743200604969</v>
      </c>
      <c r="E89" s="14">
        <v>7.2569091714203851E-2</v>
      </c>
      <c r="F89" s="14">
        <v>4.7854324182003756E-2</v>
      </c>
      <c r="G89" s="41"/>
      <c r="H89" s="41"/>
      <c r="I89" s="9" t="s">
        <v>16</v>
      </c>
      <c r="J89" s="6">
        <v>1.5108562171765996E-2</v>
      </c>
      <c r="K89" s="6">
        <v>0.10669244283633657</v>
      </c>
      <c r="L89" s="6">
        <v>0.11077863829565308</v>
      </c>
      <c r="M89" s="14">
        <v>3.8746060274543512E-2</v>
      </c>
      <c r="N89" s="14">
        <v>1.7494360327913613E-2</v>
      </c>
      <c r="O89" s="41"/>
      <c r="P89" s="49"/>
      <c r="Q89" s="12" t="s">
        <v>16</v>
      </c>
      <c r="R89" s="6">
        <v>2.3176289323304362E-2</v>
      </c>
      <c r="S89" s="6">
        <v>6.7220990631968328E-3</v>
      </c>
      <c r="T89" s="6">
        <v>1.7494360327913613E-2</v>
      </c>
      <c r="U89" s="6">
        <v>4.6157546758895078E-4</v>
      </c>
      <c r="V89" s="14">
        <v>4.7854324182003756E-2</v>
      </c>
      <c r="W89" s="25"/>
      <c r="X89" s="25"/>
      <c r="Y89" s="25"/>
      <c r="Z89" s="25"/>
      <c r="AA89" s="25"/>
      <c r="AB89" s="25"/>
      <c r="AC89" s="25"/>
    </row>
    <row r="90" spans="1:29" x14ac:dyDescent="0.3">
      <c r="A90" s="9" t="s">
        <v>17</v>
      </c>
      <c r="B90" s="6">
        <v>2.6636687661390313E-2</v>
      </c>
      <c r="C90" s="6">
        <v>0.12394536170873457</v>
      </c>
      <c r="D90" s="6">
        <v>0.12126398830749184</v>
      </c>
      <c r="E90" s="14">
        <v>7.3888351648351655E-2</v>
      </c>
      <c r="F90" s="20">
        <v>3.312289820969172E-2</v>
      </c>
      <c r="G90" s="41"/>
      <c r="H90" s="41"/>
      <c r="I90" s="9" t="s">
        <v>17</v>
      </c>
      <c r="J90" s="6">
        <v>8.4002444478199281E-3</v>
      </c>
      <c r="K90" s="6">
        <v>0.1040876386335487</v>
      </c>
      <c r="L90" s="6">
        <v>0.10059959322750205</v>
      </c>
      <c r="M90" s="14">
        <v>4.4012307692307691E-2</v>
      </c>
      <c r="N90" s="21">
        <v>1.0322150125997664E-2</v>
      </c>
      <c r="O90" s="41"/>
      <c r="P90" s="49"/>
      <c r="Q90" s="12" t="s">
        <v>17</v>
      </c>
      <c r="R90" s="6">
        <v>1.8408829494867902E-2</v>
      </c>
      <c r="S90" s="6">
        <v>4.0231449368255609E-3</v>
      </c>
      <c r="T90" s="6">
        <v>1.0322150125997664E-2</v>
      </c>
      <c r="U90" s="6">
        <v>3.6877365200059704E-4</v>
      </c>
      <c r="V90" s="6">
        <v>3.312289820969172E-2</v>
      </c>
      <c r="W90" s="25"/>
      <c r="X90" s="25"/>
      <c r="Y90" s="25"/>
      <c r="Z90" s="25"/>
      <c r="AA90" s="25"/>
      <c r="AB90" s="25"/>
      <c r="AC90" s="25"/>
    </row>
    <row r="91" spans="1:29" x14ac:dyDescent="0.3">
      <c r="A91" s="10" t="s">
        <v>18</v>
      </c>
      <c r="B91" s="11">
        <v>3.6277331341808584E-2</v>
      </c>
      <c r="C91" s="11">
        <v>8.412379442864712E-2</v>
      </c>
      <c r="D91" s="11">
        <v>9.8606470938162855E-2</v>
      </c>
      <c r="E91" s="11">
        <v>6.3587213669229495E-2</v>
      </c>
      <c r="F91" s="11">
        <v>4.4882259680554898E-2</v>
      </c>
      <c r="G91" s="41"/>
      <c r="H91" s="41"/>
      <c r="I91" s="10" t="s">
        <v>18</v>
      </c>
      <c r="J91" s="11">
        <v>7.2570941495078605E-3</v>
      </c>
      <c r="K91" s="11">
        <v>5.7696115060129394E-2</v>
      </c>
      <c r="L91" s="11">
        <v>6.6033583502082063E-2</v>
      </c>
      <c r="M91" s="11">
        <v>2.8281781868824008E-2</v>
      </c>
      <c r="N91" s="11">
        <v>1.336785169525375E-2</v>
      </c>
      <c r="O91" s="41"/>
      <c r="P91" s="49"/>
      <c r="Q91" s="13" t="s">
        <v>18</v>
      </c>
      <c r="R91" s="11">
        <v>2.5533170207528377E-2</v>
      </c>
      <c r="S91" s="11">
        <v>5.6400358906821711E-3</v>
      </c>
      <c r="T91" s="11">
        <v>1.336785169525375E-2</v>
      </c>
      <c r="U91" s="11">
        <v>3.4120188709059842E-4</v>
      </c>
      <c r="V91" s="11">
        <v>4.4882259680554898E-2</v>
      </c>
      <c r="W91" s="25"/>
      <c r="X91" s="25"/>
      <c r="Y91" s="25"/>
      <c r="Z91" s="25"/>
      <c r="AA91" s="25"/>
      <c r="AB91" s="25"/>
      <c r="AC91" s="25"/>
    </row>
    <row r="92" spans="1:29" x14ac:dyDescent="0.3">
      <c r="A92" s="25"/>
      <c r="B92" s="25"/>
      <c r="C92" s="25"/>
      <c r="D92" s="49"/>
      <c r="E92" s="49"/>
      <c r="F92" s="49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</row>
    <row r="93" spans="1:29" x14ac:dyDescent="0.3">
      <c r="A93" s="34" t="s">
        <v>57</v>
      </c>
      <c r="B93" s="25"/>
      <c r="C93" s="25"/>
      <c r="D93" s="25"/>
      <c r="E93" s="25"/>
      <c r="F93" s="82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41"/>
      <c r="T93" s="41"/>
      <c r="U93" s="41"/>
      <c r="V93" s="41"/>
      <c r="W93" s="25"/>
      <c r="X93" s="25"/>
      <c r="Y93" s="25"/>
      <c r="Z93" s="25"/>
      <c r="AA93" s="25"/>
      <c r="AB93" s="25"/>
      <c r="AC93" s="25"/>
    </row>
    <row r="94" spans="1:29" x14ac:dyDescent="0.3">
      <c r="A94" s="34" t="s">
        <v>56</v>
      </c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</row>
    <row r="95" spans="1:29" x14ac:dyDescent="0.3">
      <c r="A95" s="34" t="s">
        <v>44</v>
      </c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</row>
    <row r="96" spans="1:29" x14ac:dyDescent="0.3">
      <c r="A96" s="34" t="s">
        <v>43</v>
      </c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</row>
    <row r="97" spans="1:29" s="34" customFormat="1" ht="13.2" x14ac:dyDescent="0.3"/>
    <row r="98" spans="1:29" s="34" customFormat="1" ht="13.2" x14ac:dyDescent="0.3"/>
    <row r="99" spans="1:29" s="34" customFormat="1" ht="13.2" x14ac:dyDescent="0.3"/>
    <row r="100" spans="1:29" s="34" customFormat="1" ht="13.2" x14ac:dyDescent="0.3"/>
    <row r="101" spans="1:29" x14ac:dyDescent="0.3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</row>
    <row r="102" spans="1:29" x14ac:dyDescent="0.3">
      <c r="Y102" s="25"/>
      <c r="Z102" s="25"/>
      <c r="AA102" s="25"/>
    </row>
    <row r="117" spans="3:5" x14ac:dyDescent="0.3">
      <c r="C117" s="3"/>
      <c r="D117" s="4"/>
      <c r="E117" s="4"/>
    </row>
  </sheetData>
  <mergeCells count="25">
    <mergeCell ref="I73:I74"/>
    <mergeCell ref="J73:N73"/>
    <mergeCell ref="J51:N51"/>
    <mergeCell ref="Q51:Q52"/>
    <mergeCell ref="Q30:Q31"/>
    <mergeCell ref="R30:V30"/>
    <mergeCell ref="R51:V51"/>
    <mergeCell ref="Q73:Q74"/>
    <mergeCell ref="R73:V73"/>
    <mergeCell ref="A3:A4"/>
    <mergeCell ref="A1:V1"/>
    <mergeCell ref="A30:A31"/>
    <mergeCell ref="A51:A52"/>
    <mergeCell ref="A73:A74"/>
    <mergeCell ref="B51:F51"/>
    <mergeCell ref="I51:I52"/>
    <mergeCell ref="B73:F73"/>
    <mergeCell ref="B3:E3"/>
    <mergeCell ref="F3:I3"/>
    <mergeCell ref="J3:M3"/>
    <mergeCell ref="N3:Q3"/>
    <mergeCell ref="R3:U3"/>
    <mergeCell ref="B30:F30"/>
    <mergeCell ref="I30:I31"/>
    <mergeCell ref="J30:N30"/>
  </mergeCells>
  <printOptions horizontalCentered="1" verticalCentered="1"/>
  <pageMargins left="0.25" right="0.25" top="0.75" bottom="0.75" header="0.3" footer="0.3"/>
  <pageSetup paperSize="9" scale="33" orientation="landscape" horizontalDpi="1200" verticalDpi="1200" r:id="rId1"/>
  <headerFooter>
    <oddFooter>&amp;C&amp;"Calibri"&amp;11&amp;K000000&amp;F&amp;A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58E87-A3EA-4B74-B2D2-1B43FD2B15EC}">
  <sheetPr>
    <tabColor theme="9" tint="0.39997558519241921"/>
    <pageSetUpPr fitToPage="1"/>
  </sheetPr>
  <dimension ref="A1:AQ108"/>
  <sheetViews>
    <sheetView tabSelected="1" topLeftCell="J30" zoomScaleNormal="100" workbookViewId="0">
      <selection activeCell="R37" sqref="R37"/>
    </sheetView>
  </sheetViews>
  <sheetFormatPr baseColWidth="10" defaultColWidth="11.44140625" defaultRowHeight="14.4" x14ac:dyDescent="0.3"/>
  <cols>
    <col min="1" max="1" width="23.88671875" style="1" customWidth="1"/>
    <col min="2" max="5" width="11.44140625" style="1"/>
    <col min="6" max="6" width="11.44140625" style="1" customWidth="1"/>
    <col min="7" max="7" width="16.88671875" style="1" customWidth="1"/>
    <col min="8" max="8" width="11.44140625" style="1" customWidth="1"/>
    <col min="9" max="9" width="23.6640625" style="1" customWidth="1"/>
    <col min="10" max="11" width="11.44140625" style="1"/>
    <col min="12" max="13" width="11.44140625" style="1" customWidth="1"/>
    <col min="14" max="14" width="11.44140625" style="1"/>
    <col min="15" max="15" width="16.33203125" style="1" customWidth="1"/>
    <col min="16" max="16" width="11.44140625" style="1" customWidth="1"/>
    <col min="17" max="17" width="23.6640625" style="1" customWidth="1"/>
    <col min="18" max="22" width="11.33203125" style="1" customWidth="1"/>
    <col min="23" max="27" width="14.6640625" style="1" customWidth="1"/>
    <col min="28" max="28" width="14.109375" style="1" customWidth="1"/>
    <col min="29" max="16384" width="11.44140625" style="1"/>
  </cols>
  <sheetData>
    <row r="1" spans="1:34" ht="25.8" x14ac:dyDescent="0.3">
      <c r="A1" s="111" t="s">
        <v>59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25"/>
      <c r="X1" s="25"/>
      <c r="Y1" s="25"/>
      <c r="Z1" s="25"/>
      <c r="AA1" s="25"/>
      <c r="AB1" s="25"/>
      <c r="AC1" s="25"/>
    </row>
    <row r="2" spans="1:34" x14ac:dyDescent="0.3">
      <c r="A2" s="66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42"/>
      <c r="X2" s="25"/>
      <c r="Y2" s="25"/>
      <c r="Z2" s="25"/>
      <c r="AA2" s="25"/>
      <c r="AB2" s="25"/>
      <c r="AC2" s="25"/>
      <c r="AD2" s="25"/>
      <c r="AE2" s="25"/>
      <c r="AF2" s="25"/>
    </row>
    <row r="3" spans="1:34" x14ac:dyDescent="0.3">
      <c r="A3" s="100" t="s">
        <v>0</v>
      </c>
      <c r="B3" s="104" t="s">
        <v>60</v>
      </c>
      <c r="C3" s="105"/>
      <c r="D3" s="105"/>
      <c r="E3" s="106"/>
      <c r="F3" s="104" t="s">
        <v>61</v>
      </c>
      <c r="G3" s="105"/>
      <c r="H3" s="105"/>
      <c r="I3" s="106"/>
      <c r="J3" s="104" t="s">
        <v>62</v>
      </c>
      <c r="K3" s="105"/>
      <c r="L3" s="105"/>
      <c r="M3" s="106"/>
      <c r="N3" s="104" t="s">
        <v>63</v>
      </c>
      <c r="O3" s="105"/>
      <c r="P3" s="105"/>
      <c r="Q3" s="106"/>
      <c r="R3" s="104" t="s">
        <v>64</v>
      </c>
      <c r="S3" s="105"/>
      <c r="T3" s="105"/>
      <c r="U3" s="106"/>
      <c r="V3" s="25"/>
      <c r="W3" s="62"/>
      <c r="X3" s="25"/>
      <c r="Y3" s="25"/>
      <c r="Z3" s="25"/>
      <c r="AA3" s="98"/>
      <c r="AB3" s="25"/>
      <c r="AC3" s="25"/>
      <c r="AE3" s="18"/>
      <c r="AF3" s="18"/>
      <c r="AG3" s="18"/>
      <c r="AH3" s="18"/>
    </row>
    <row r="4" spans="1:34" x14ac:dyDescent="0.3">
      <c r="A4" s="100" t="s">
        <v>0</v>
      </c>
      <c r="B4" s="8" t="s">
        <v>27</v>
      </c>
      <c r="C4" s="8" t="s">
        <v>26</v>
      </c>
      <c r="D4" s="8" t="s">
        <v>28</v>
      </c>
      <c r="E4" s="8" t="s">
        <v>29</v>
      </c>
      <c r="F4" s="8" t="s">
        <v>27</v>
      </c>
      <c r="G4" s="8" t="s">
        <v>26</v>
      </c>
      <c r="H4" s="8" t="s">
        <v>28</v>
      </c>
      <c r="I4" s="8" t="s">
        <v>29</v>
      </c>
      <c r="J4" s="8" t="s">
        <v>27</v>
      </c>
      <c r="K4" s="8" t="s">
        <v>26</v>
      </c>
      <c r="L4" s="8" t="s">
        <v>28</v>
      </c>
      <c r="M4" s="8" t="s">
        <v>29</v>
      </c>
      <c r="N4" s="8" t="s">
        <v>27</v>
      </c>
      <c r="O4" s="8" t="s">
        <v>26</v>
      </c>
      <c r="P4" s="8" t="s">
        <v>28</v>
      </c>
      <c r="Q4" s="8" t="s">
        <v>29</v>
      </c>
      <c r="R4" s="8" t="s">
        <v>27</v>
      </c>
      <c r="S4" s="8" t="s">
        <v>26</v>
      </c>
      <c r="T4" s="8" t="s">
        <v>28</v>
      </c>
      <c r="U4" s="8" t="s">
        <v>29</v>
      </c>
      <c r="V4" s="25"/>
      <c r="W4" s="63"/>
      <c r="X4" s="25"/>
      <c r="Y4" s="25"/>
      <c r="Z4" s="25"/>
      <c r="AA4" s="99"/>
      <c r="AB4" s="25"/>
      <c r="AC4" s="25"/>
      <c r="AE4" s="18"/>
      <c r="AF4" s="18"/>
      <c r="AG4" s="18"/>
      <c r="AH4" s="18"/>
    </row>
    <row r="5" spans="1:34" x14ac:dyDescent="0.3">
      <c r="A5" s="12" t="s">
        <v>1</v>
      </c>
      <c r="B5" s="26">
        <v>256426</v>
      </c>
      <c r="C5" s="26">
        <v>76286</v>
      </c>
      <c r="D5" s="26">
        <v>10732</v>
      </c>
      <c r="E5" s="26">
        <v>115</v>
      </c>
      <c r="F5" s="76">
        <v>236746</v>
      </c>
      <c r="G5" s="76">
        <v>44844</v>
      </c>
      <c r="H5" s="76">
        <v>23090</v>
      </c>
      <c r="I5" s="76">
        <v>159</v>
      </c>
      <c r="J5" s="26">
        <v>272281</v>
      </c>
      <c r="K5" s="26">
        <v>34507</v>
      </c>
      <c r="L5" s="2">
        <v>27367</v>
      </c>
      <c r="M5" s="2">
        <v>141</v>
      </c>
      <c r="N5" s="2">
        <v>255101</v>
      </c>
      <c r="O5" s="2">
        <v>30324</v>
      </c>
      <c r="P5" s="2">
        <v>23659</v>
      </c>
      <c r="Q5" s="2">
        <v>178</v>
      </c>
      <c r="R5" s="2">
        <v>263193</v>
      </c>
      <c r="S5" s="2">
        <v>31183</v>
      </c>
      <c r="T5" s="2">
        <v>19835</v>
      </c>
      <c r="U5" s="2">
        <v>131</v>
      </c>
      <c r="V5" s="25"/>
      <c r="W5" s="64"/>
      <c r="X5" s="25"/>
      <c r="Y5" s="25"/>
      <c r="Z5" s="25"/>
      <c r="AA5" s="42"/>
      <c r="AB5" s="41"/>
      <c r="AC5" s="41"/>
      <c r="AE5" s="18"/>
      <c r="AF5" s="18"/>
      <c r="AG5" s="18"/>
      <c r="AH5" s="18"/>
    </row>
    <row r="6" spans="1:34" x14ac:dyDescent="0.3">
      <c r="A6" s="12" t="s">
        <v>2</v>
      </c>
      <c r="B6" s="36">
        <v>34287</v>
      </c>
      <c r="C6" s="36">
        <v>9861</v>
      </c>
      <c r="D6" s="36">
        <v>1818</v>
      </c>
      <c r="E6" s="36">
        <v>21</v>
      </c>
      <c r="F6" s="83">
        <v>38735</v>
      </c>
      <c r="G6" s="83">
        <v>7464</v>
      </c>
      <c r="H6" s="83">
        <v>5214</v>
      </c>
      <c r="I6" s="83">
        <v>31</v>
      </c>
      <c r="J6" s="36">
        <v>43824</v>
      </c>
      <c r="K6" s="36">
        <v>5567</v>
      </c>
      <c r="L6" s="2">
        <v>6146</v>
      </c>
      <c r="M6" s="2">
        <v>44</v>
      </c>
      <c r="N6" s="2">
        <v>41124</v>
      </c>
      <c r="O6" s="2">
        <v>4963</v>
      </c>
      <c r="P6" s="2">
        <v>4843</v>
      </c>
      <c r="Q6" s="2">
        <v>46</v>
      </c>
      <c r="R6" s="2">
        <v>34947</v>
      </c>
      <c r="S6" s="2">
        <v>4732</v>
      </c>
      <c r="T6" s="2">
        <v>3592</v>
      </c>
      <c r="U6" s="2">
        <v>31</v>
      </c>
      <c r="V6" s="25"/>
      <c r="W6" s="64"/>
      <c r="X6" s="25"/>
      <c r="Y6" s="25"/>
      <c r="Z6" s="25"/>
      <c r="AA6" s="42"/>
      <c r="AB6" s="41"/>
      <c r="AC6" s="41"/>
      <c r="AE6" s="18"/>
      <c r="AF6" s="31"/>
      <c r="AG6" s="32"/>
      <c r="AH6" s="32"/>
    </row>
    <row r="7" spans="1:34" x14ac:dyDescent="0.3">
      <c r="A7" s="12" t="s">
        <v>3</v>
      </c>
      <c r="B7" s="36">
        <v>24825</v>
      </c>
      <c r="C7" s="36">
        <v>3701</v>
      </c>
      <c r="D7" s="36">
        <v>1324</v>
      </c>
      <c r="E7" s="36">
        <v>16</v>
      </c>
      <c r="F7" s="83">
        <f>35177-8</f>
        <v>35169</v>
      </c>
      <c r="G7" s="83">
        <v>3811</v>
      </c>
      <c r="H7" s="83">
        <v>5840</v>
      </c>
      <c r="I7" s="83">
        <v>29</v>
      </c>
      <c r="J7" s="36">
        <v>43099</v>
      </c>
      <c r="K7" s="36">
        <v>2530</v>
      </c>
      <c r="L7" s="2">
        <v>8188</v>
      </c>
      <c r="M7" s="2">
        <v>46</v>
      </c>
      <c r="N7" s="2">
        <v>37839</v>
      </c>
      <c r="O7" s="2">
        <v>2303</v>
      </c>
      <c r="P7" s="2">
        <v>6709</v>
      </c>
      <c r="Q7" s="2">
        <v>31</v>
      </c>
      <c r="R7" s="2">
        <v>29579</v>
      </c>
      <c r="S7" s="2">
        <v>2194</v>
      </c>
      <c r="T7" s="2">
        <v>3058</v>
      </c>
      <c r="U7" s="2">
        <v>26</v>
      </c>
      <c r="V7" s="25"/>
      <c r="W7" s="64"/>
      <c r="X7" s="25"/>
      <c r="Y7" s="25"/>
      <c r="Z7" s="25"/>
      <c r="AA7" s="42"/>
      <c r="AB7" s="41"/>
      <c r="AC7" s="41"/>
      <c r="AE7" s="18"/>
      <c r="AF7" s="31"/>
      <c r="AG7" s="33"/>
      <c r="AH7" s="33"/>
    </row>
    <row r="8" spans="1:34" x14ac:dyDescent="0.3">
      <c r="A8" s="12" t="s">
        <v>4</v>
      </c>
      <c r="B8" s="36">
        <v>25197</v>
      </c>
      <c r="C8" s="36">
        <v>12669</v>
      </c>
      <c r="D8" s="36">
        <v>3149</v>
      </c>
      <c r="E8" s="36">
        <v>12</v>
      </c>
      <c r="F8" s="83">
        <v>33182</v>
      </c>
      <c r="G8" s="83">
        <v>8100</v>
      </c>
      <c r="H8" s="83">
        <v>1677</v>
      </c>
      <c r="I8" s="83">
        <v>6</v>
      </c>
      <c r="J8" s="36">
        <v>30623</v>
      </c>
      <c r="K8" s="36">
        <v>4685</v>
      </c>
      <c r="L8" s="2">
        <v>2033</v>
      </c>
      <c r="M8" s="2">
        <v>9</v>
      </c>
      <c r="N8" s="2">
        <v>28986</v>
      </c>
      <c r="O8" s="2">
        <v>3978</v>
      </c>
      <c r="P8" s="2">
        <v>2022</v>
      </c>
      <c r="Q8" s="2">
        <v>12</v>
      </c>
      <c r="R8" s="2">
        <v>26982</v>
      </c>
      <c r="S8" s="2">
        <v>3563</v>
      </c>
      <c r="T8" s="2">
        <v>1575</v>
      </c>
      <c r="U8" s="2">
        <v>7</v>
      </c>
      <c r="V8" s="25"/>
      <c r="W8" s="64"/>
      <c r="X8" s="25"/>
      <c r="Y8" s="25"/>
      <c r="Z8" s="25"/>
      <c r="AA8" s="42"/>
      <c r="AB8" s="41"/>
      <c r="AC8" s="41"/>
      <c r="AE8" s="18"/>
      <c r="AF8" s="18"/>
      <c r="AG8" s="33"/>
      <c r="AH8" s="33"/>
    </row>
    <row r="9" spans="1:34" x14ac:dyDescent="0.3">
      <c r="A9" s="12" t="s">
        <v>5</v>
      </c>
      <c r="B9" s="36">
        <v>34676</v>
      </c>
      <c r="C9" s="36">
        <v>18441</v>
      </c>
      <c r="D9" s="36">
        <v>2242</v>
      </c>
      <c r="E9" s="36">
        <v>9</v>
      </c>
      <c r="F9" s="83">
        <v>30722</v>
      </c>
      <c r="G9" s="83">
        <v>16615</v>
      </c>
      <c r="H9" s="83">
        <v>3354</v>
      </c>
      <c r="I9" s="83">
        <v>19</v>
      </c>
      <c r="J9" s="36">
        <v>33894</v>
      </c>
      <c r="K9" s="36">
        <v>10997</v>
      </c>
      <c r="L9" s="2">
        <v>4832</v>
      </c>
      <c r="M9" s="2">
        <v>12</v>
      </c>
      <c r="N9" s="2">
        <v>35378</v>
      </c>
      <c r="O9" s="2">
        <v>9682</v>
      </c>
      <c r="P9" s="2">
        <v>5568</v>
      </c>
      <c r="Q9" s="2">
        <v>10</v>
      </c>
      <c r="R9" s="2">
        <v>34713</v>
      </c>
      <c r="S9" s="2">
        <v>9574</v>
      </c>
      <c r="T9" s="2">
        <v>5733</v>
      </c>
      <c r="U9" s="2">
        <v>2</v>
      </c>
      <c r="V9" s="25"/>
      <c r="W9" s="64"/>
      <c r="X9" s="25"/>
      <c r="Y9" s="25"/>
      <c r="Z9" s="25"/>
      <c r="AA9" s="42"/>
      <c r="AB9" s="41"/>
      <c r="AC9" s="41"/>
      <c r="AE9" s="18"/>
      <c r="AF9" s="18"/>
      <c r="AG9" s="18"/>
      <c r="AH9" s="18"/>
    </row>
    <row r="10" spans="1:34" x14ac:dyDescent="0.3">
      <c r="A10" s="12" t="s">
        <v>6</v>
      </c>
      <c r="B10" s="36">
        <v>18012</v>
      </c>
      <c r="C10" s="36">
        <v>2905</v>
      </c>
      <c r="D10" s="36">
        <v>562</v>
      </c>
      <c r="E10" s="36">
        <v>23</v>
      </c>
      <c r="F10" s="83">
        <f>23826-7</f>
        <v>23819</v>
      </c>
      <c r="G10" s="83">
        <v>2197</v>
      </c>
      <c r="H10" s="83">
        <v>2505</v>
      </c>
      <c r="I10" s="83">
        <v>34</v>
      </c>
      <c r="J10" s="36">
        <v>25754</v>
      </c>
      <c r="K10" s="36">
        <v>1775</v>
      </c>
      <c r="L10" s="2">
        <v>3191</v>
      </c>
      <c r="M10" s="2">
        <v>48</v>
      </c>
      <c r="N10" s="2">
        <v>22452</v>
      </c>
      <c r="O10" s="2">
        <v>2259</v>
      </c>
      <c r="P10" s="2">
        <v>2449</v>
      </c>
      <c r="Q10" s="2">
        <v>44</v>
      </c>
      <c r="R10" s="2">
        <v>18538</v>
      </c>
      <c r="S10" s="2">
        <v>1525</v>
      </c>
      <c r="T10" s="2">
        <v>1337</v>
      </c>
      <c r="U10" s="2">
        <v>34</v>
      </c>
      <c r="V10" s="25"/>
      <c r="W10" s="64"/>
      <c r="X10" s="25"/>
      <c r="Y10" s="25"/>
      <c r="Z10" s="25"/>
      <c r="AA10" s="42"/>
      <c r="AB10" s="41"/>
      <c r="AC10" s="41"/>
      <c r="AE10" s="18"/>
      <c r="AF10" s="18"/>
      <c r="AG10" s="18"/>
      <c r="AH10" s="18"/>
    </row>
    <row r="11" spans="1:34" x14ac:dyDescent="0.3">
      <c r="A11" s="12" t="s">
        <v>7</v>
      </c>
      <c r="B11" s="36">
        <v>62582</v>
      </c>
      <c r="C11" s="36">
        <v>20097</v>
      </c>
      <c r="D11" s="36">
        <v>4527</v>
      </c>
      <c r="E11" s="36">
        <v>40</v>
      </c>
      <c r="F11" s="83">
        <v>72462</v>
      </c>
      <c r="G11" s="83">
        <v>14200</v>
      </c>
      <c r="H11" s="83">
        <v>11552</v>
      </c>
      <c r="I11" s="83">
        <v>116</v>
      </c>
      <c r="J11" s="36">
        <f>82904</f>
        <v>82904</v>
      </c>
      <c r="K11" s="36">
        <v>11933</v>
      </c>
      <c r="L11" s="2">
        <v>14581</v>
      </c>
      <c r="M11" s="2">
        <v>104</v>
      </c>
      <c r="N11" s="2">
        <v>71864</v>
      </c>
      <c r="O11" s="2">
        <v>8639</v>
      </c>
      <c r="P11" s="2">
        <v>11353</v>
      </c>
      <c r="Q11" s="2">
        <v>109</v>
      </c>
      <c r="R11" s="2">
        <v>66049</v>
      </c>
      <c r="S11" s="2">
        <v>10584</v>
      </c>
      <c r="T11" s="2">
        <v>9310</v>
      </c>
      <c r="U11" s="2">
        <v>113</v>
      </c>
      <c r="V11" s="25"/>
      <c r="W11" s="64"/>
      <c r="X11" s="25"/>
      <c r="Y11" s="25"/>
      <c r="Z11" s="25"/>
      <c r="AA11" s="42"/>
      <c r="AB11" s="41"/>
      <c r="AC11" s="41"/>
      <c r="AE11" s="18"/>
      <c r="AF11" s="18"/>
      <c r="AG11" s="18"/>
      <c r="AH11" s="18"/>
    </row>
    <row r="12" spans="1:34" x14ac:dyDescent="0.3">
      <c r="A12" s="12" t="s">
        <v>8</v>
      </c>
      <c r="B12" s="36">
        <v>58132</v>
      </c>
      <c r="C12" s="36">
        <v>19701</v>
      </c>
      <c r="D12" s="36">
        <v>3376</v>
      </c>
      <c r="E12" s="36">
        <v>47</v>
      </c>
      <c r="F12" s="83">
        <f>52048+8</f>
        <v>52056</v>
      </c>
      <c r="G12" s="83">
        <v>12354</v>
      </c>
      <c r="H12" s="83">
        <v>7705</v>
      </c>
      <c r="I12" s="83">
        <v>105</v>
      </c>
      <c r="J12" s="36">
        <v>67264</v>
      </c>
      <c r="K12" s="36">
        <v>10797</v>
      </c>
      <c r="L12" s="2">
        <v>11992</v>
      </c>
      <c r="M12" s="2">
        <v>109</v>
      </c>
      <c r="N12" s="2">
        <v>55538</v>
      </c>
      <c r="O12" s="2">
        <v>8065</v>
      </c>
      <c r="P12" s="2">
        <v>9268</v>
      </c>
      <c r="Q12" s="2">
        <v>96</v>
      </c>
      <c r="R12" s="2">
        <v>52394</v>
      </c>
      <c r="S12" s="2">
        <v>9092</v>
      </c>
      <c r="T12" s="2">
        <v>7659</v>
      </c>
      <c r="U12" s="2">
        <v>82</v>
      </c>
      <c r="V12" s="25"/>
      <c r="W12" s="64"/>
      <c r="X12" s="25"/>
      <c r="Y12" s="25"/>
      <c r="Z12" s="25"/>
      <c r="AA12" s="42"/>
      <c r="AB12" s="41"/>
      <c r="AC12" s="41"/>
      <c r="AE12" s="18"/>
      <c r="AF12" s="18"/>
      <c r="AG12" s="18"/>
      <c r="AH12" s="18"/>
    </row>
    <row r="13" spans="1:34" x14ac:dyDescent="0.3">
      <c r="A13" s="12" t="s">
        <v>9</v>
      </c>
      <c r="B13" s="36">
        <v>181669</v>
      </c>
      <c r="C13" s="36">
        <v>48445</v>
      </c>
      <c r="D13" s="36">
        <v>8741</v>
      </c>
      <c r="E13" s="36">
        <v>196</v>
      </c>
      <c r="F13" s="83">
        <v>188850</v>
      </c>
      <c r="G13" s="83">
        <v>35918</v>
      </c>
      <c r="H13" s="83">
        <v>20977</v>
      </c>
      <c r="I13" s="83">
        <v>248</v>
      </c>
      <c r="J13" s="36">
        <v>219766</v>
      </c>
      <c r="K13" s="36">
        <v>30509</v>
      </c>
      <c r="L13" s="2">
        <v>25291</v>
      </c>
      <c r="M13" s="2">
        <v>309</v>
      </c>
      <c r="N13" s="2">
        <v>197479</v>
      </c>
      <c r="O13" s="2">
        <v>27150</v>
      </c>
      <c r="P13" s="2">
        <v>21920</v>
      </c>
      <c r="Q13" s="2">
        <v>252</v>
      </c>
      <c r="R13" s="2">
        <v>181811</v>
      </c>
      <c r="S13" s="2">
        <v>25669</v>
      </c>
      <c r="T13" s="2">
        <v>17084</v>
      </c>
      <c r="U13" s="2">
        <v>187</v>
      </c>
      <c r="V13" s="25"/>
      <c r="W13" s="64"/>
      <c r="X13" s="25"/>
      <c r="Y13" s="25"/>
      <c r="Z13" s="25"/>
      <c r="AA13" s="42"/>
      <c r="AB13" s="41"/>
      <c r="AC13" s="41"/>
    </row>
    <row r="14" spans="1:34" x14ac:dyDescent="0.3">
      <c r="A14" s="12" t="s">
        <v>41</v>
      </c>
      <c r="B14" s="36">
        <v>1309</v>
      </c>
      <c r="C14" s="36">
        <v>34</v>
      </c>
      <c r="D14" s="36">
        <v>91</v>
      </c>
      <c r="E14" s="36">
        <v>2</v>
      </c>
      <c r="F14" s="83">
        <v>956</v>
      </c>
      <c r="G14" s="83">
        <v>34</v>
      </c>
      <c r="H14" s="83">
        <v>82</v>
      </c>
      <c r="I14" s="83">
        <v>1</v>
      </c>
      <c r="J14" s="36">
        <v>817</v>
      </c>
      <c r="K14" s="36">
        <v>31</v>
      </c>
      <c r="L14" s="2">
        <v>141</v>
      </c>
      <c r="M14" s="2">
        <v>3</v>
      </c>
      <c r="N14" s="2">
        <v>911</v>
      </c>
      <c r="O14" s="2">
        <v>11</v>
      </c>
      <c r="P14" s="2">
        <v>158</v>
      </c>
      <c r="Q14" s="2">
        <v>4</v>
      </c>
      <c r="R14" s="2">
        <v>913</v>
      </c>
      <c r="S14" s="2">
        <v>20</v>
      </c>
      <c r="T14" s="2">
        <v>145</v>
      </c>
      <c r="U14" s="2">
        <v>2</v>
      </c>
      <c r="V14" s="25"/>
      <c r="W14" s="64"/>
      <c r="X14" s="25"/>
      <c r="Y14" s="25"/>
      <c r="Z14" s="25"/>
      <c r="AA14" s="42"/>
      <c r="AB14" s="41"/>
      <c r="AC14" s="41"/>
    </row>
    <row r="15" spans="1:34" x14ac:dyDescent="0.3">
      <c r="A15" s="12" t="s">
        <v>10</v>
      </c>
      <c r="B15" s="36">
        <v>125197</v>
      </c>
      <c r="C15" s="36">
        <v>43490</v>
      </c>
      <c r="D15" s="36">
        <v>8127</v>
      </c>
      <c r="E15" s="36">
        <v>46</v>
      </c>
      <c r="F15" s="83">
        <v>119837</v>
      </c>
      <c r="G15" s="83">
        <v>25072</v>
      </c>
      <c r="H15" s="83">
        <v>16135</v>
      </c>
      <c r="I15" s="83">
        <v>54</v>
      </c>
      <c r="J15" s="36">
        <v>137525</v>
      </c>
      <c r="K15" s="36">
        <v>23882</v>
      </c>
      <c r="L15" s="2">
        <v>24176</v>
      </c>
      <c r="M15" s="2">
        <v>87</v>
      </c>
      <c r="N15" s="2">
        <v>128736</v>
      </c>
      <c r="O15" s="2">
        <v>20703</v>
      </c>
      <c r="P15" s="2">
        <v>22476</v>
      </c>
      <c r="Q15" s="2">
        <v>77</v>
      </c>
      <c r="R15" s="2">
        <v>122445</v>
      </c>
      <c r="S15" s="2">
        <v>23517</v>
      </c>
      <c r="T15" s="2">
        <v>21651</v>
      </c>
      <c r="U15" s="2">
        <v>38</v>
      </c>
      <c r="V15" s="25"/>
      <c r="W15" s="64"/>
      <c r="X15" s="25"/>
      <c r="Y15" s="25"/>
      <c r="Z15" s="25"/>
      <c r="AA15" s="42"/>
      <c r="AB15" s="41"/>
      <c r="AC15" s="41"/>
    </row>
    <row r="16" spans="1:34" x14ac:dyDescent="0.3">
      <c r="A16" s="12" t="s">
        <v>11</v>
      </c>
      <c r="B16" s="36">
        <v>34074</v>
      </c>
      <c r="C16" s="36">
        <v>7714</v>
      </c>
      <c r="D16" s="36">
        <v>2318</v>
      </c>
      <c r="E16" s="36">
        <v>38</v>
      </c>
      <c r="F16" s="83">
        <f>30015+383</f>
        <v>30398</v>
      </c>
      <c r="G16" s="83">
        <v>4527</v>
      </c>
      <c r="H16" s="83">
        <f>143+4906</f>
        <v>5049</v>
      </c>
      <c r="I16" s="83">
        <v>52</v>
      </c>
      <c r="J16" s="36">
        <v>35580</v>
      </c>
      <c r="K16" s="36">
        <v>4656</v>
      </c>
      <c r="L16" s="2">
        <v>7262</v>
      </c>
      <c r="M16" s="2">
        <v>49</v>
      </c>
      <c r="N16" s="2">
        <v>32125</v>
      </c>
      <c r="O16" s="2">
        <v>4567</v>
      </c>
      <c r="P16" s="2">
        <v>6427</v>
      </c>
      <c r="Q16" s="2">
        <v>61</v>
      </c>
      <c r="R16" s="2">
        <v>32370</v>
      </c>
      <c r="S16" s="2">
        <v>6050</v>
      </c>
      <c r="T16" s="2">
        <v>6393</v>
      </c>
      <c r="U16" s="2">
        <v>49</v>
      </c>
      <c r="V16" s="25"/>
      <c r="W16" s="64"/>
      <c r="X16" s="25"/>
      <c r="Y16" s="25"/>
      <c r="Z16" s="25"/>
      <c r="AA16" s="42"/>
      <c r="AB16" s="41"/>
      <c r="AC16" s="41"/>
    </row>
    <row r="17" spans="1:43" x14ac:dyDescent="0.3">
      <c r="A17" s="12" t="s">
        <v>12</v>
      </c>
      <c r="B17" s="36">
        <v>61380</v>
      </c>
      <c r="C17" s="36">
        <v>33789</v>
      </c>
      <c r="D17" s="36">
        <v>4343</v>
      </c>
      <c r="E17" s="36">
        <v>64</v>
      </c>
      <c r="F17" s="83">
        <v>55840</v>
      </c>
      <c r="G17" s="83">
        <v>21182</v>
      </c>
      <c r="H17" s="83">
        <v>6122</v>
      </c>
      <c r="I17" s="83">
        <v>116</v>
      </c>
      <c r="J17" s="36">
        <v>68014</v>
      </c>
      <c r="K17" s="36">
        <v>17700</v>
      </c>
      <c r="L17" s="2">
        <v>7835</v>
      </c>
      <c r="M17" s="2">
        <v>104</v>
      </c>
      <c r="N17" s="2">
        <v>57923</v>
      </c>
      <c r="O17" s="2">
        <v>11112</v>
      </c>
      <c r="P17" s="2">
        <v>6262</v>
      </c>
      <c r="Q17" s="2">
        <v>114</v>
      </c>
      <c r="R17" s="2">
        <v>54029</v>
      </c>
      <c r="S17" s="2">
        <v>14394</v>
      </c>
      <c r="T17" s="2">
        <v>5235</v>
      </c>
      <c r="U17" s="2">
        <v>104</v>
      </c>
      <c r="V17" s="25"/>
      <c r="W17" s="64"/>
      <c r="X17" s="25"/>
      <c r="Y17" s="25"/>
      <c r="Z17" s="25"/>
      <c r="AA17" s="42"/>
      <c r="AB17" s="41"/>
      <c r="AC17" s="41"/>
    </row>
    <row r="18" spans="1:43" x14ac:dyDescent="0.3">
      <c r="A18" s="12" t="s">
        <v>13</v>
      </c>
      <c r="B18" s="36">
        <v>7280</v>
      </c>
      <c r="C18" s="36">
        <v>2193</v>
      </c>
      <c r="D18" s="36">
        <v>666</v>
      </c>
      <c r="E18" s="36">
        <v>2</v>
      </c>
      <c r="F18" s="83">
        <v>9607</v>
      </c>
      <c r="G18" s="83">
        <v>2034</v>
      </c>
      <c r="H18" s="83">
        <v>1823</v>
      </c>
      <c r="I18" s="83">
        <v>15</v>
      </c>
      <c r="J18" s="36">
        <v>9868</v>
      </c>
      <c r="K18" s="36">
        <v>1623</v>
      </c>
      <c r="L18" s="2">
        <v>2220</v>
      </c>
      <c r="M18" s="2">
        <v>9</v>
      </c>
      <c r="N18" s="2">
        <v>8181</v>
      </c>
      <c r="O18" s="2">
        <v>985</v>
      </c>
      <c r="P18" s="2">
        <v>1462</v>
      </c>
      <c r="Q18" s="2">
        <v>7</v>
      </c>
      <c r="R18" s="2">
        <v>7493</v>
      </c>
      <c r="S18" s="2">
        <v>1115</v>
      </c>
      <c r="T18" s="2">
        <v>1109</v>
      </c>
      <c r="U18" s="2">
        <v>9</v>
      </c>
      <c r="V18" s="25"/>
      <c r="W18" s="64"/>
      <c r="X18" s="25"/>
      <c r="Y18" s="25"/>
      <c r="Z18" s="25"/>
      <c r="AA18" s="42"/>
      <c r="AB18" s="41"/>
      <c r="AC18" s="41"/>
    </row>
    <row r="19" spans="1:43" x14ac:dyDescent="0.3">
      <c r="A19" s="12" t="s">
        <v>14</v>
      </c>
      <c r="B19" s="36">
        <v>140096</v>
      </c>
      <c r="C19" s="36">
        <v>40790</v>
      </c>
      <c r="D19" s="36">
        <v>7601</v>
      </c>
      <c r="E19" s="36">
        <v>150</v>
      </c>
      <c r="F19" s="83">
        <f>10+139144</f>
        <v>139154</v>
      </c>
      <c r="G19" s="83">
        <v>26408</v>
      </c>
      <c r="H19" s="83">
        <v>20623</v>
      </c>
      <c r="I19" s="83">
        <v>283</v>
      </c>
      <c r="J19" s="36">
        <v>175103</v>
      </c>
      <c r="K19" s="36">
        <v>24631</v>
      </c>
      <c r="L19" s="2">
        <v>28710</v>
      </c>
      <c r="M19" s="2">
        <v>350</v>
      </c>
      <c r="N19" s="2">
        <v>154230</v>
      </c>
      <c r="O19" s="2">
        <v>17900</v>
      </c>
      <c r="P19" s="2">
        <v>22321</v>
      </c>
      <c r="Q19" s="2">
        <v>376</v>
      </c>
      <c r="R19" s="2">
        <v>141303</v>
      </c>
      <c r="S19" s="2">
        <v>19570</v>
      </c>
      <c r="T19" s="2">
        <v>17115</v>
      </c>
      <c r="U19" s="2">
        <v>256</v>
      </c>
      <c r="V19" s="25"/>
      <c r="W19" s="64"/>
      <c r="X19" s="25"/>
      <c r="Y19" s="25"/>
      <c r="Z19" s="25"/>
      <c r="AA19" s="42"/>
      <c r="AB19" s="41"/>
      <c r="AC19" s="41"/>
    </row>
    <row r="20" spans="1:43" x14ac:dyDescent="0.3">
      <c r="A20" s="12" t="s">
        <v>15</v>
      </c>
      <c r="B20" s="36">
        <v>36183</v>
      </c>
      <c r="C20" s="36">
        <v>9739</v>
      </c>
      <c r="D20" s="36">
        <v>2413</v>
      </c>
      <c r="E20" s="36">
        <v>10</v>
      </c>
      <c r="F20" s="83">
        <v>32790</v>
      </c>
      <c r="G20" s="83">
        <v>5644</v>
      </c>
      <c r="H20" s="83">
        <v>4206</v>
      </c>
      <c r="I20" s="83">
        <v>16</v>
      </c>
      <c r="J20" s="36">
        <v>42847</v>
      </c>
      <c r="K20" s="36">
        <v>5305</v>
      </c>
      <c r="L20" s="2">
        <v>6071</v>
      </c>
      <c r="M20" s="2">
        <v>24</v>
      </c>
      <c r="N20" s="2">
        <v>38181</v>
      </c>
      <c r="O20" s="2">
        <v>4917</v>
      </c>
      <c r="P20" s="2">
        <v>5282</v>
      </c>
      <c r="Q20" s="2">
        <v>15</v>
      </c>
      <c r="R20" s="2">
        <v>36709</v>
      </c>
      <c r="S20" s="2">
        <v>5398</v>
      </c>
      <c r="T20" s="2">
        <v>5140</v>
      </c>
      <c r="U20" s="2">
        <v>8</v>
      </c>
      <c r="V20" s="25"/>
      <c r="W20" s="64"/>
      <c r="X20" s="25"/>
      <c r="Y20" s="25"/>
      <c r="Z20" s="25"/>
      <c r="AA20" s="42"/>
      <c r="AB20" s="41"/>
      <c r="AC20" s="41"/>
    </row>
    <row r="21" spans="1:43" x14ac:dyDescent="0.3">
      <c r="A21" s="12" t="s">
        <v>16</v>
      </c>
      <c r="B21" s="36">
        <v>13631</v>
      </c>
      <c r="C21" s="36">
        <v>3372</v>
      </c>
      <c r="D21" s="36">
        <v>930</v>
      </c>
      <c r="E21" s="36">
        <v>10</v>
      </c>
      <c r="F21" s="83">
        <v>15057</v>
      </c>
      <c r="G21" s="83">
        <v>2818</v>
      </c>
      <c r="H21" s="83">
        <v>2702</v>
      </c>
      <c r="I21" s="83">
        <v>29</v>
      </c>
      <c r="J21" s="36">
        <v>17351</v>
      </c>
      <c r="K21" s="36">
        <v>1988</v>
      </c>
      <c r="L21" s="2">
        <v>3154</v>
      </c>
      <c r="M21" s="2">
        <v>39</v>
      </c>
      <c r="N21" s="2">
        <v>15432</v>
      </c>
      <c r="O21" s="2">
        <v>1524</v>
      </c>
      <c r="P21" s="2">
        <v>2273</v>
      </c>
      <c r="Q21" s="2">
        <v>24</v>
      </c>
      <c r="R21" s="2">
        <v>13575</v>
      </c>
      <c r="S21" s="2">
        <v>1660</v>
      </c>
      <c r="T21" s="2">
        <v>1494</v>
      </c>
      <c r="U21" s="2">
        <v>17</v>
      </c>
      <c r="V21" s="25"/>
      <c r="W21" s="64"/>
      <c r="X21" s="25"/>
      <c r="Y21" s="25"/>
      <c r="Z21" s="25"/>
      <c r="AA21" s="42"/>
      <c r="AB21" s="41"/>
      <c r="AC21" s="41"/>
    </row>
    <row r="22" spans="1:43" x14ac:dyDescent="0.3">
      <c r="A22" s="12" t="s">
        <v>17</v>
      </c>
      <c r="B22" s="36">
        <v>32406</v>
      </c>
      <c r="C22" s="36">
        <v>9226</v>
      </c>
      <c r="D22" s="36">
        <v>2225</v>
      </c>
      <c r="E22" s="36">
        <v>20</v>
      </c>
      <c r="F22" s="83">
        <v>45252</v>
      </c>
      <c r="G22" s="83">
        <v>8830</v>
      </c>
      <c r="H22" s="83">
        <v>8724</v>
      </c>
      <c r="I22" s="83">
        <v>55</v>
      </c>
      <c r="J22" s="36">
        <v>51560</v>
      </c>
      <c r="K22" s="36">
        <v>7896</v>
      </c>
      <c r="L22" s="2">
        <v>12713</v>
      </c>
      <c r="M22" s="2">
        <v>54</v>
      </c>
      <c r="N22" s="2">
        <v>45297</v>
      </c>
      <c r="O22" s="2">
        <v>5807</v>
      </c>
      <c r="P22" s="2">
        <v>9106</v>
      </c>
      <c r="Q22" s="2">
        <v>63</v>
      </c>
      <c r="R22" s="2">
        <v>35726</v>
      </c>
      <c r="S22" s="2">
        <v>5989</v>
      </c>
      <c r="T22" s="2">
        <v>5659</v>
      </c>
      <c r="U22" s="2">
        <v>42</v>
      </c>
      <c r="V22" s="25"/>
      <c r="W22" s="64"/>
      <c r="X22" s="25"/>
      <c r="Y22" s="25"/>
      <c r="Z22" s="25"/>
      <c r="AA22" s="42"/>
      <c r="AB22" s="41"/>
      <c r="AC22" s="41"/>
    </row>
    <row r="23" spans="1:43" s="75" customFormat="1" x14ac:dyDescent="0.3">
      <c r="A23" s="39" t="s">
        <v>18</v>
      </c>
      <c r="B23" s="37">
        <f>SUM(B5:B22)</f>
        <v>1147362</v>
      </c>
      <c r="C23" s="37">
        <f t="shared" ref="C23:E23" si="0">SUM(C5:C22)</f>
        <v>362453</v>
      </c>
      <c r="D23" s="37">
        <f t="shared" si="0"/>
        <v>65185</v>
      </c>
      <c r="E23" s="37">
        <f t="shared" si="0"/>
        <v>821</v>
      </c>
      <c r="F23" s="37">
        <f>SUM(F5:F22)</f>
        <v>1160632</v>
      </c>
      <c r="G23" s="37">
        <f t="shared" ref="G23" si="1">SUM(G5:G22)</f>
        <v>242052</v>
      </c>
      <c r="H23" s="37">
        <f t="shared" ref="H23" si="2">SUM(H5:H22)</f>
        <v>147380</v>
      </c>
      <c r="I23" s="37">
        <f t="shared" ref="I23" si="3">SUM(I5:I22)</f>
        <v>1368</v>
      </c>
      <c r="J23" s="37">
        <f>SUM(J5:J22)</f>
        <v>1358074</v>
      </c>
      <c r="K23" s="37">
        <f t="shared" ref="K23" si="4">SUM(K5:K22)</f>
        <v>201012</v>
      </c>
      <c r="L23" s="37">
        <f t="shared" ref="L23" si="5">SUM(L5:L22)</f>
        <v>195903</v>
      </c>
      <c r="M23" s="37">
        <f t="shared" ref="M23" si="6">SUM(M5:M22)</f>
        <v>1541</v>
      </c>
      <c r="N23" s="37">
        <f>SUM(N5:N22)</f>
        <v>1226777</v>
      </c>
      <c r="O23" s="37">
        <f t="shared" ref="O23" si="7">SUM(O5:O22)</f>
        <v>164889</v>
      </c>
      <c r="P23" s="37">
        <f t="shared" ref="P23" si="8">SUM(P5:P22)</f>
        <v>163558</v>
      </c>
      <c r="Q23" s="37">
        <f t="shared" ref="Q23" si="9">SUM(Q5:Q22)</f>
        <v>1519</v>
      </c>
      <c r="R23" s="37">
        <f>SUM(R5:R22)</f>
        <v>1152769</v>
      </c>
      <c r="S23" s="37">
        <f>SUM(S5:S22)</f>
        <v>175829</v>
      </c>
      <c r="T23" s="37">
        <f>SUM(T5:T22)</f>
        <v>133124</v>
      </c>
      <c r="U23" s="37">
        <f>SUM(U5:U22)</f>
        <v>1138</v>
      </c>
      <c r="V23" s="61"/>
      <c r="W23" s="64"/>
      <c r="X23" s="61"/>
      <c r="Y23" s="61"/>
      <c r="Z23" s="61"/>
      <c r="AA23" s="64"/>
      <c r="AB23" s="92"/>
      <c r="AC23" s="92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93"/>
    </row>
    <row r="24" spans="1:43" s="25" customFormat="1" x14ac:dyDescent="0.3">
      <c r="A24" s="57"/>
      <c r="D24" s="49"/>
      <c r="I24" s="49"/>
      <c r="K24" s="88"/>
      <c r="N24" s="49"/>
      <c r="P24" s="88"/>
      <c r="S24" s="41"/>
      <c r="U24" s="88"/>
      <c r="V24" s="86"/>
      <c r="Z24" s="88"/>
      <c r="AA24" s="64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</row>
    <row r="25" spans="1:43" s="25" customFormat="1" x14ac:dyDescent="0.3">
      <c r="A25" s="34" t="s">
        <v>57</v>
      </c>
      <c r="F25" s="40"/>
      <c r="G25" s="40"/>
      <c r="K25" s="40"/>
      <c r="L25" s="40"/>
      <c r="R25" s="49"/>
      <c r="S25" s="49"/>
      <c r="T25" s="49"/>
      <c r="U25" s="49"/>
      <c r="V25" s="56"/>
      <c r="W25" s="49"/>
      <c r="X25" s="49"/>
      <c r="Y25" s="49"/>
      <c r="AA25" s="42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</row>
    <row r="26" spans="1:43" s="25" customFormat="1" x14ac:dyDescent="0.3">
      <c r="A26" s="34" t="s">
        <v>56</v>
      </c>
      <c r="M26" s="41"/>
      <c r="N26" s="41"/>
      <c r="S26" s="41"/>
      <c r="T26" s="56"/>
      <c r="U26" s="41"/>
      <c r="Y26" s="87"/>
      <c r="Z26" s="41"/>
      <c r="AB26" s="49"/>
      <c r="AD26" s="17"/>
      <c r="AE26" s="15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</row>
    <row r="27" spans="1:43" s="25" customFormat="1" x14ac:dyDescent="0.3">
      <c r="A27" s="34" t="s">
        <v>44</v>
      </c>
      <c r="P27" s="65"/>
      <c r="R27" s="56"/>
      <c r="U27" s="43"/>
      <c r="W27" s="56"/>
      <c r="Y27" s="87"/>
      <c r="Z27" s="43"/>
      <c r="AD27" s="17"/>
      <c r="AE27" s="15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</row>
    <row r="28" spans="1:43" s="25" customFormat="1" x14ac:dyDescent="0.3">
      <c r="A28" s="34" t="s">
        <v>43</v>
      </c>
      <c r="R28" s="49"/>
      <c r="T28" s="43"/>
      <c r="W28" s="49"/>
      <c r="Y28" s="43"/>
      <c r="AD28" s="17"/>
      <c r="AE28" s="16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</row>
    <row r="29" spans="1:43" s="25" customFormat="1" x14ac:dyDescent="0.3">
      <c r="A29" s="34" t="s">
        <v>42</v>
      </c>
      <c r="D29" s="42"/>
      <c r="E29" s="42"/>
      <c r="F29" s="42"/>
      <c r="G29" s="42"/>
      <c r="T29" s="43"/>
      <c r="Y29" s="43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</row>
    <row r="30" spans="1:43" s="25" customFormat="1" x14ac:dyDescent="0.3">
      <c r="A30" s="34"/>
      <c r="D30" s="42"/>
      <c r="E30" s="42"/>
      <c r="F30" s="42"/>
      <c r="G30" s="42"/>
      <c r="T30" s="43"/>
      <c r="X30" s="41"/>
      <c r="Y30" s="43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</row>
    <row r="31" spans="1:43" ht="25.8" x14ac:dyDescent="0.3">
      <c r="A31" s="112" t="s">
        <v>59</v>
      </c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25"/>
      <c r="X31" s="41"/>
      <c r="Y31" s="43"/>
      <c r="Z31" s="25"/>
      <c r="AA31" s="25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</row>
    <row r="32" spans="1:43" s="25" customFormat="1" ht="18" x14ac:dyDescent="0.35">
      <c r="A32" s="44"/>
      <c r="B32" s="45"/>
      <c r="C32" s="45"/>
      <c r="H32" s="45"/>
      <c r="I32" s="45"/>
      <c r="J32" s="45"/>
      <c r="K32" s="45"/>
      <c r="Q32" s="46"/>
      <c r="R32" s="46"/>
      <c r="S32" s="46"/>
      <c r="T32" s="46"/>
      <c r="U32" s="46"/>
      <c r="X32" s="71"/>
      <c r="Z32" s="82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</row>
    <row r="33" spans="1:43" s="25" customFormat="1" x14ac:dyDescent="0.3">
      <c r="A33" s="47" t="s">
        <v>49</v>
      </c>
      <c r="D33" s="43"/>
      <c r="E33" s="43"/>
      <c r="F33" s="43"/>
      <c r="G33" s="43"/>
      <c r="H33" s="48"/>
      <c r="I33" s="47" t="s">
        <v>50</v>
      </c>
      <c r="Q33" s="60" t="s">
        <v>65</v>
      </c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</row>
    <row r="34" spans="1:43" ht="14.55" customHeight="1" x14ac:dyDescent="0.3">
      <c r="A34" s="100" t="s">
        <v>0</v>
      </c>
      <c r="B34" s="107" t="s">
        <v>19</v>
      </c>
      <c r="C34" s="107"/>
      <c r="D34" s="107"/>
      <c r="E34" s="107"/>
      <c r="F34" s="107"/>
      <c r="G34" s="50"/>
      <c r="H34" s="50"/>
      <c r="I34" s="100" t="s">
        <v>0</v>
      </c>
      <c r="J34" s="100" t="s">
        <v>45</v>
      </c>
      <c r="K34" s="100"/>
      <c r="L34" s="100"/>
      <c r="M34" s="100"/>
      <c r="N34" s="100"/>
      <c r="O34" s="25"/>
      <c r="P34" s="25"/>
      <c r="Q34" s="100" t="s">
        <v>0</v>
      </c>
      <c r="R34" s="100" t="str">
        <f>+R3</f>
        <v>3T2023</v>
      </c>
      <c r="S34" s="100"/>
      <c r="T34" s="100"/>
      <c r="U34" s="100"/>
      <c r="V34" s="100"/>
      <c r="W34" s="25"/>
      <c r="X34" s="25"/>
      <c r="Y34" s="25"/>
      <c r="Z34" s="25"/>
      <c r="AA34" s="25"/>
      <c r="AB34" s="25"/>
      <c r="AC34" s="25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</row>
    <row r="35" spans="1:43" ht="26.4" x14ac:dyDescent="0.3">
      <c r="A35" s="100" t="s">
        <v>0</v>
      </c>
      <c r="B35" s="38" t="str">
        <f>+B3</f>
        <v>3T2022</v>
      </c>
      <c r="C35" s="8" t="str">
        <f>+F3</f>
        <v>4T2022</v>
      </c>
      <c r="D35" s="8" t="str">
        <f>+J3</f>
        <v>1T2023</v>
      </c>
      <c r="E35" s="8" t="str">
        <f>+N3</f>
        <v>2T2023</v>
      </c>
      <c r="F35" s="8" t="str">
        <f>+R3</f>
        <v>3T2023</v>
      </c>
      <c r="G35" s="50"/>
      <c r="H35" s="51"/>
      <c r="I35" s="100" t="s">
        <v>0</v>
      </c>
      <c r="J35" s="38" t="str">
        <f>+B3</f>
        <v>3T2022</v>
      </c>
      <c r="K35" s="8" t="str">
        <f>+F3</f>
        <v>4T2022</v>
      </c>
      <c r="L35" s="8" t="str">
        <f>+J3</f>
        <v>1T2023</v>
      </c>
      <c r="M35" s="8" t="str">
        <f>+N3</f>
        <v>2T2023</v>
      </c>
      <c r="N35" s="8" t="str">
        <f>+R3</f>
        <v>3T2023</v>
      </c>
      <c r="O35" s="50"/>
      <c r="P35" s="50"/>
      <c r="Q35" s="100"/>
      <c r="R35" s="8" t="s">
        <v>27</v>
      </c>
      <c r="S35" s="8" t="s">
        <v>26</v>
      </c>
      <c r="T35" s="8" t="s">
        <v>28</v>
      </c>
      <c r="U35" s="8" t="s">
        <v>29</v>
      </c>
      <c r="V35" s="8" t="s">
        <v>22</v>
      </c>
      <c r="W35" s="25"/>
      <c r="X35" s="25"/>
      <c r="Y35" s="25"/>
      <c r="Z35" s="25"/>
      <c r="AA35" s="25"/>
      <c r="AB35" s="25"/>
      <c r="AC35" s="25"/>
    </row>
    <row r="36" spans="1:43" x14ac:dyDescent="0.3">
      <c r="A36" s="12" t="s">
        <v>1</v>
      </c>
      <c r="B36" s="2">
        <v>343559</v>
      </c>
      <c r="C36" s="2">
        <v>304839</v>
      </c>
      <c r="D36" s="2">
        <v>334296</v>
      </c>
      <c r="E36" s="2">
        <v>309262</v>
      </c>
      <c r="F36" s="2">
        <v>314342</v>
      </c>
      <c r="G36" s="52"/>
      <c r="H36" s="53"/>
      <c r="I36" s="27" t="s">
        <v>1</v>
      </c>
      <c r="J36" s="2">
        <v>76286</v>
      </c>
      <c r="K36" s="2">
        <v>44844</v>
      </c>
      <c r="L36" s="2">
        <v>34507</v>
      </c>
      <c r="M36" s="2">
        <v>30324</v>
      </c>
      <c r="N36" s="2">
        <v>31183</v>
      </c>
      <c r="O36" s="49"/>
      <c r="P36" s="41"/>
      <c r="Q36" s="12" t="s">
        <v>1</v>
      </c>
      <c r="R36" s="2">
        <v>263193</v>
      </c>
      <c r="S36" s="30">
        <v>31183</v>
      </c>
      <c r="T36" s="2">
        <v>19835</v>
      </c>
      <c r="U36" s="2">
        <v>131</v>
      </c>
      <c r="V36" s="27">
        <f t="shared" ref="V36:V53" si="10">SUM(R36:U36)</f>
        <v>314342</v>
      </c>
      <c r="W36" s="25"/>
      <c r="X36" s="72"/>
      <c r="Y36" s="72"/>
      <c r="Z36" s="72"/>
      <c r="AA36" s="72"/>
      <c r="AB36" s="72"/>
      <c r="AC36" s="91"/>
      <c r="AD36" s="5"/>
      <c r="AE36" s="23"/>
      <c r="AF36" s="7"/>
    </row>
    <row r="37" spans="1:43" x14ac:dyDescent="0.3">
      <c r="A37" s="12" t="s">
        <v>2</v>
      </c>
      <c r="B37" s="2">
        <v>45987</v>
      </c>
      <c r="C37" s="2">
        <v>51444</v>
      </c>
      <c r="D37" s="2">
        <v>55581</v>
      </c>
      <c r="E37" s="2">
        <v>50976</v>
      </c>
      <c r="F37" s="2">
        <v>43302</v>
      </c>
      <c r="G37" s="52"/>
      <c r="H37" s="53"/>
      <c r="I37" s="27" t="s">
        <v>2</v>
      </c>
      <c r="J37" s="2">
        <v>9861</v>
      </c>
      <c r="K37" s="2">
        <v>7464</v>
      </c>
      <c r="L37" s="2">
        <v>5567</v>
      </c>
      <c r="M37" s="2">
        <v>4963</v>
      </c>
      <c r="N37" s="2">
        <v>4732</v>
      </c>
      <c r="O37" s="49"/>
      <c r="P37" s="41"/>
      <c r="Q37" s="12" t="s">
        <v>2</v>
      </c>
      <c r="R37" s="2">
        <v>34947</v>
      </c>
      <c r="S37" s="30">
        <v>4732</v>
      </c>
      <c r="T37" s="2">
        <v>3592</v>
      </c>
      <c r="U37" s="2">
        <v>31</v>
      </c>
      <c r="V37" s="27">
        <f t="shared" si="10"/>
        <v>43302</v>
      </c>
      <c r="W37" s="25"/>
      <c r="X37" s="72"/>
      <c r="Y37" s="72"/>
      <c r="Z37" s="72"/>
      <c r="AA37" s="72"/>
      <c r="AB37" s="72"/>
      <c r="AC37" s="91"/>
      <c r="AD37" s="5"/>
      <c r="AE37" s="23"/>
      <c r="AF37" s="7"/>
    </row>
    <row r="38" spans="1:43" x14ac:dyDescent="0.3">
      <c r="A38" s="12" t="s">
        <v>3</v>
      </c>
      <c r="B38" s="2">
        <v>29866</v>
      </c>
      <c r="C38" s="2">
        <v>44849</v>
      </c>
      <c r="D38" s="2">
        <v>53863</v>
      </c>
      <c r="E38" s="2">
        <v>46882</v>
      </c>
      <c r="F38" s="2">
        <v>34857</v>
      </c>
      <c r="G38" s="52"/>
      <c r="H38" s="53"/>
      <c r="I38" s="27" t="s">
        <v>3</v>
      </c>
      <c r="J38" s="2">
        <v>3701</v>
      </c>
      <c r="K38" s="2">
        <v>3811</v>
      </c>
      <c r="L38" s="2">
        <v>2530</v>
      </c>
      <c r="M38" s="2">
        <v>2303</v>
      </c>
      <c r="N38" s="2">
        <v>2194</v>
      </c>
      <c r="O38" s="49"/>
      <c r="P38" s="41"/>
      <c r="Q38" s="12" t="s">
        <v>3</v>
      </c>
      <c r="R38" s="2">
        <v>29579</v>
      </c>
      <c r="S38" s="30">
        <v>2194</v>
      </c>
      <c r="T38" s="2">
        <v>3058</v>
      </c>
      <c r="U38" s="2">
        <v>26</v>
      </c>
      <c r="V38" s="27">
        <f t="shared" si="10"/>
        <v>34857</v>
      </c>
      <c r="W38" s="25"/>
      <c r="X38" s="72"/>
      <c r="Y38" s="72"/>
      <c r="Z38" s="72"/>
      <c r="AA38" s="72"/>
      <c r="AB38" s="72"/>
      <c r="AC38" s="91"/>
      <c r="AD38" s="5"/>
      <c r="AE38" s="23"/>
      <c r="AF38" s="7"/>
    </row>
    <row r="39" spans="1:43" x14ac:dyDescent="0.3">
      <c r="A39" s="12" t="s">
        <v>4</v>
      </c>
      <c r="B39" s="2">
        <v>41027</v>
      </c>
      <c r="C39" s="2">
        <v>42965</v>
      </c>
      <c r="D39" s="2">
        <v>37350</v>
      </c>
      <c r="E39" s="2">
        <v>34998</v>
      </c>
      <c r="F39" s="2">
        <v>32127</v>
      </c>
      <c r="G39" s="52"/>
      <c r="H39" s="53"/>
      <c r="I39" s="27" t="s">
        <v>4</v>
      </c>
      <c r="J39" s="2">
        <v>12669</v>
      </c>
      <c r="K39" s="2">
        <v>8100</v>
      </c>
      <c r="L39" s="2">
        <v>4685</v>
      </c>
      <c r="M39" s="2">
        <v>3978</v>
      </c>
      <c r="N39" s="2">
        <v>3563</v>
      </c>
      <c r="O39" s="49"/>
      <c r="P39" s="41"/>
      <c r="Q39" s="12" t="s">
        <v>4</v>
      </c>
      <c r="R39" s="2">
        <v>26982</v>
      </c>
      <c r="S39" s="30">
        <v>3563</v>
      </c>
      <c r="T39" s="2">
        <v>1575</v>
      </c>
      <c r="U39" s="2">
        <v>7</v>
      </c>
      <c r="V39" s="27">
        <f t="shared" si="10"/>
        <v>32127</v>
      </c>
      <c r="W39" s="25"/>
      <c r="X39" s="72"/>
      <c r="Y39" s="72"/>
      <c r="Z39" s="72"/>
      <c r="AA39" s="72"/>
      <c r="AB39" s="72"/>
      <c r="AC39" s="91"/>
      <c r="AD39" s="5"/>
      <c r="AE39" s="23"/>
      <c r="AF39" s="7"/>
    </row>
    <row r="40" spans="1:43" x14ac:dyDescent="0.3">
      <c r="A40" s="12" t="s">
        <v>5</v>
      </c>
      <c r="B40" s="2">
        <v>55368</v>
      </c>
      <c r="C40" s="2">
        <v>50710</v>
      </c>
      <c r="D40" s="2">
        <v>49735</v>
      </c>
      <c r="E40" s="2">
        <v>50638</v>
      </c>
      <c r="F40" s="2">
        <v>50022</v>
      </c>
      <c r="G40" s="52"/>
      <c r="H40" s="53"/>
      <c r="I40" s="27" t="s">
        <v>5</v>
      </c>
      <c r="J40" s="2">
        <v>18441</v>
      </c>
      <c r="K40" s="2">
        <v>16615</v>
      </c>
      <c r="L40" s="2">
        <v>10997</v>
      </c>
      <c r="M40" s="2">
        <v>9682</v>
      </c>
      <c r="N40" s="2">
        <v>9574</v>
      </c>
      <c r="O40" s="49"/>
      <c r="P40" s="41"/>
      <c r="Q40" s="12" t="s">
        <v>5</v>
      </c>
      <c r="R40" s="2">
        <v>34713</v>
      </c>
      <c r="S40" s="30">
        <v>9574</v>
      </c>
      <c r="T40" s="2">
        <v>5733</v>
      </c>
      <c r="U40" s="2">
        <v>2</v>
      </c>
      <c r="V40" s="27">
        <f t="shared" si="10"/>
        <v>50022</v>
      </c>
      <c r="W40" s="25"/>
      <c r="X40" s="72"/>
      <c r="Y40" s="72"/>
      <c r="Z40" s="72"/>
      <c r="AA40" s="72"/>
      <c r="AB40" s="72"/>
      <c r="AC40" s="91"/>
      <c r="AD40" s="5"/>
      <c r="AE40" s="23"/>
      <c r="AF40" s="7"/>
    </row>
    <row r="41" spans="1:43" x14ac:dyDescent="0.3">
      <c r="A41" s="12" t="s">
        <v>6</v>
      </c>
      <c r="B41" s="2">
        <v>21502</v>
      </c>
      <c r="C41" s="2">
        <v>28555</v>
      </c>
      <c r="D41" s="2">
        <v>30768</v>
      </c>
      <c r="E41" s="2">
        <v>27204</v>
      </c>
      <c r="F41" s="2">
        <v>21434</v>
      </c>
      <c r="G41" s="52"/>
      <c r="H41" s="53"/>
      <c r="I41" s="27" t="s">
        <v>6</v>
      </c>
      <c r="J41" s="2">
        <v>2905</v>
      </c>
      <c r="K41" s="2">
        <v>2197</v>
      </c>
      <c r="L41" s="2">
        <v>1775</v>
      </c>
      <c r="M41" s="2">
        <v>2259</v>
      </c>
      <c r="N41" s="2">
        <v>1525</v>
      </c>
      <c r="O41" s="49"/>
      <c r="P41" s="41"/>
      <c r="Q41" s="12" t="s">
        <v>6</v>
      </c>
      <c r="R41" s="2">
        <v>18538</v>
      </c>
      <c r="S41" s="30">
        <v>1525</v>
      </c>
      <c r="T41" s="2">
        <v>1337</v>
      </c>
      <c r="U41" s="2">
        <v>34</v>
      </c>
      <c r="V41" s="27">
        <f t="shared" si="10"/>
        <v>21434</v>
      </c>
      <c r="W41" s="25"/>
      <c r="X41" s="72"/>
      <c r="Y41" s="72"/>
      <c r="Z41" s="72"/>
      <c r="AA41" s="72"/>
      <c r="AB41" s="72"/>
      <c r="AC41" s="91"/>
      <c r="AD41" s="5"/>
      <c r="AE41" s="23"/>
      <c r="AF41" s="7"/>
    </row>
    <row r="42" spans="1:43" x14ac:dyDescent="0.3">
      <c r="A42" s="12" t="s">
        <v>7</v>
      </c>
      <c r="B42" s="2">
        <v>87246</v>
      </c>
      <c r="C42" s="2">
        <v>98330</v>
      </c>
      <c r="D42" s="2">
        <v>109522</v>
      </c>
      <c r="E42" s="2">
        <v>91965</v>
      </c>
      <c r="F42" s="2">
        <v>86056</v>
      </c>
      <c r="G42" s="52"/>
      <c r="H42" s="53"/>
      <c r="I42" s="27" t="s">
        <v>7</v>
      </c>
      <c r="J42" s="2">
        <v>20097</v>
      </c>
      <c r="K42" s="2">
        <v>14200</v>
      </c>
      <c r="L42" s="2">
        <v>11933</v>
      </c>
      <c r="M42" s="2">
        <v>8639</v>
      </c>
      <c r="N42" s="2">
        <v>10584</v>
      </c>
      <c r="O42" s="49"/>
      <c r="P42" s="41"/>
      <c r="Q42" s="12" t="s">
        <v>7</v>
      </c>
      <c r="R42" s="2">
        <v>66049</v>
      </c>
      <c r="S42" s="30">
        <v>10584</v>
      </c>
      <c r="T42" s="2">
        <v>9310</v>
      </c>
      <c r="U42" s="2">
        <v>113</v>
      </c>
      <c r="V42" s="27">
        <f t="shared" si="10"/>
        <v>86056</v>
      </c>
      <c r="W42" s="25"/>
      <c r="X42" s="72"/>
      <c r="Y42" s="72"/>
      <c r="Z42" s="72"/>
      <c r="AA42" s="72"/>
      <c r="AB42" s="72"/>
      <c r="AC42" s="91"/>
      <c r="AD42" s="5"/>
      <c r="AE42" s="23"/>
      <c r="AF42" s="7"/>
    </row>
    <row r="43" spans="1:43" x14ac:dyDescent="0.3">
      <c r="A43" s="12" t="s">
        <v>8</v>
      </c>
      <c r="B43" s="2">
        <v>81256</v>
      </c>
      <c r="C43" s="2">
        <v>72220</v>
      </c>
      <c r="D43" s="2">
        <v>90162</v>
      </c>
      <c r="E43" s="2">
        <v>72967</v>
      </c>
      <c r="F43" s="2">
        <v>69227</v>
      </c>
      <c r="G43" s="52"/>
      <c r="H43" s="53"/>
      <c r="I43" s="27" t="s">
        <v>8</v>
      </c>
      <c r="J43" s="2">
        <v>19701</v>
      </c>
      <c r="K43" s="2">
        <v>12354</v>
      </c>
      <c r="L43" s="2">
        <v>10797</v>
      </c>
      <c r="M43" s="2">
        <v>8065</v>
      </c>
      <c r="N43" s="2">
        <v>9092</v>
      </c>
      <c r="O43" s="49"/>
      <c r="P43" s="41"/>
      <c r="Q43" s="12" t="s">
        <v>8</v>
      </c>
      <c r="R43" s="2">
        <v>52394</v>
      </c>
      <c r="S43" s="30">
        <v>9092</v>
      </c>
      <c r="T43" s="2">
        <v>7659</v>
      </c>
      <c r="U43" s="2">
        <v>82</v>
      </c>
      <c r="V43" s="27">
        <f t="shared" si="10"/>
        <v>69227</v>
      </c>
      <c r="W43" s="25"/>
      <c r="X43" s="72"/>
      <c r="Y43" s="72"/>
      <c r="Z43" s="72"/>
      <c r="AA43" s="72"/>
      <c r="AB43" s="72"/>
      <c r="AC43" s="91"/>
      <c r="AD43" s="5"/>
      <c r="AE43" s="23"/>
      <c r="AF43" s="7"/>
    </row>
    <row r="44" spans="1:43" x14ac:dyDescent="0.3">
      <c r="A44" s="12" t="s">
        <v>9</v>
      </c>
      <c r="B44" s="2">
        <v>239051</v>
      </c>
      <c r="C44" s="2">
        <v>245993</v>
      </c>
      <c r="D44" s="2">
        <v>275875</v>
      </c>
      <c r="E44" s="2">
        <v>246801</v>
      </c>
      <c r="F44" s="2">
        <v>224751</v>
      </c>
      <c r="G44" s="52"/>
      <c r="H44" s="53"/>
      <c r="I44" s="27" t="s">
        <v>9</v>
      </c>
      <c r="J44" s="2">
        <v>48445</v>
      </c>
      <c r="K44" s="2">
        <v>35918</v>
      </c>
      <c r="L44" s="2">
        <v>30509</v>
      </c>
      <c r="M44" s="2">
        <v>27150</v>
      </c>
      <c r="N44" s="2">
        <v>25669</v>
      </c>
      <c r="O44" s="49"/>
      <c r="P44" s="41"/>
      <c r="Q44" s="12" t="s">
        <v>9</v>
      </c>
      <c r="R44" s="2">
        <v>181811</v>
      </c>
      <c r="S44" s="30">
        <v>25669</v>
      </c>
      <c r="T44" s="2">
        <v>17084</v>
      </c>
      <c r="U44" s="2">
        <v>187</v>
      </c>
      <c r="V44" s="27">
        <f t="shared" si="10"/>
        <v>224751</v>
      </c>
      <c r="W44" s="25"/>
      <c r="X44" s="72"/>
      <c r="Y44" s="72"/>
      <c r="Z44" s="72"/>
      <c r="AA44" s="72"/>
      <c r="AB44" s="72"/>
      <c r="AC44" s="91"/>
      <c r="AD44" s="5"/>
      <c r="AE44" s="23"/>
      <c r="AF44" s="7"/>
    </row>
    <row r="45" spans="1:43" x14ac:dyDescent="0.3">
      <c r="A45" s="12" t="s">
        <v>41</v>
      </c>
      <c r="B45" s="2">
        <v>1436</v>
      </c>
      <c r="C45" s="2">
        <v>1073</v>
      </c>
      <c r="D45" s="2">
        <v>992</v>
      </c>
      <c r="E45" s="2">
        <v>1084</v>
      </c>
      <c r="F45" s="2">
        <v>1080</v>
      </c>
      <c r="G45" s="52"/>
      <c r="H45" s="53"/>
      <c r="I45" s="27" t="s">
        <v>41</v>
      </c>
      <c r="J45" s="2">
        <v>34</v>
      </c>
      <c r="K45" s="2">
        <v>34</v>
      </c>
      <c r="L45" s="2">
        <v>31</v>
      </c>
      <c r="M45" s="2">
        <v>11</v>
      </c>
      <c r="N45" s="2">
        <v>20</v>
      </c>
      <c r="O45" s="49"/>
      <c r="P45" s="41"/>
      <c r="Q45" s="12" t="s">
        <v>41</v>
      </c>
      <c r="R45" s="2">
        <v>913</v>
      </c>
      <c r="S45" s="30">
        <v>20</v>
      </c>
      <c r="T45" s="2">
        <v>145</v>
      </c>
      <c r="U45" s="2">
        <v>2</v>
      </c>
      <c r="V45" s="27">
        <f t="shared" si="10"/>
        <v>1080</v>
      </c>
      <c r="W45" s="25"/>
      <c r="X45" s="72"/>
      <c r="Y45" s="72"/>
      <c r="Z45" s="72"/>
      <c r="AA45" s="72"/>
      <c r="AB45" s="72"/>
      <c r="AC45" s="91"/>
      <c r="AD45" s="5"/>
      <c r="AE45" s="23"/>
      <c r="AF45" s="7"/>
    </row>
    <row r="46" spans="1:43" x14ac:dyDescent="0.3">
      <c r="A46" s="12" t="s">
        <v>10</v>
      </c>
      <c r="B46" s="2">
        <v>176860</v>
      </c>
      <c r="C46" s="2">
        <v>161098</v>
      </c>
      <c r="D46" s="2">
        <v>185670</v>
      </c>
      <c r="E46" s="2">
        <v>171992</v>
      </c>
      <c r="F46" s="2">
        <v>167651</v>
      </c>
      <c r="G46" s="52"/>
      <c r="H46" s="53"/>
      <c r="I46" s="27" t="s">
        <v>10</v>
      </c>
      <c r="J46" s="2">
        <v>43490</v>
      </c>
      <c r="K46" s="2">
        <v>25072</v>
      </c>
      <c r="L46" s="2">
        <v>23882</v>
      </c>
      <c r="M46" s="2">
        <v>20703</v>
      </c>
      <c r="N46" s="2">
        <v>23517</v>
      </c>
      <c r="O46" s="49"/>
      <c r="P46" s="41"/>
      <c r="Q46" s="12" t="s">
        <v>10</v>
      </c>
      <c r="R46" s="2">
        <v>122445</v>
      </c>
      <c r="S46" s="30">
        <v>23517</v>
      </c>
      <c r="T46" s="2">
        <v>21651</v>
      </c>
      <c r="U46" s="2">
        <v>38</v>
      </c>
      <c r="V46" s="27">
        <f t="shared" si="10"/>
        <v>167651</v>
      </c>
      <c r="W46" s="25"/>
      <c r="X46" s="72"/>
      <c r="Y46" s="72"/>
      <c r="Z46" s="72"/>
      <c r="AA46" s="72"/>
      <c r="AB46" s="72"/>
      <c r="AC46" s="91"/>
      <c r="AD46" s="5"/>
      <c r="AE46" s="23"/>
      <c r="AF46" s="7"/>
    </row>
    <row r="47" spans="1:43" x14ac:dyDescent="0.3">
      <c r="A47" s="12" t="s">
        <v>11</v>
      </c>
      <c r="B47" s="2">
        <v>44144</v>
      </c>
      <c r="C47" s="2">
        <v>40026</v>
      </c>
      <c r="D47" s="2">
        <v>47547</v>
      </c>
      <c r="E47" s="2">
        <v>43180</v>
      </c>
      <c r="F47" s="2">
        <v>44862</v>
      </c>
      <c r="G47" s="52"/>
      <c r="H47" s="53"/>
      <c r="I47" s="27" t="s">
        <v>11</v>
      </c>
      <c r="J47" s="2">
        <v>7714</v>
      </c>
      <c r="K47" s="2">
        <v>4527</v>
      </c>
      <c r="L47" s="2">
        <v>4656</v>
      </c>
      <c r="M47" s="2">
        <v>4567</v>
      </c>
      <c r="N47" s="2">
        <v>6050</v>
      </c>
      <c r="O47" s="49"/>
      <c r="P47" s="41"/>
      <c r="Q47" s="12" t="s">
        <v>11</v>
      </c>
      <c r="R47" s="2">
        <v>32370</v>
      </c>
      <c r="S47" s="30">
        <v>6050</v>
      </c>
      <c r="T47" s="2">
        <v>6393</v>
      </c>
      <c r="U47" s="2">
        <v>49</v>
      </c>
      <c r="V47" s="27">
        <f t="shared" si="10"/>
        <v>44862</v>
      </c>
      <c r="W47" s="25"/>
      <c r="X47" s="72"/>
      <c r="Y47" s="72"/>
      <c r="Z47" s="72"/>
      <c r="AA47" s="72"/>
      <c r="AB47" s="72"/>
      <c r="AC47" s="91"/>
      <c r="AD47" s="5"/>
      <c r="AE47" s="23"/>
      <c r="AF47" s="7"/>
    </row>
    <row r="48" spans="1:43" x14ac:dyDescent="0.3">
      <c r="A48" s="12" t="s">
        <v>12</v>
      </c>
      <c r="B48" s="2">
        <v>99576</v>
      </c>
      <c r="C48" s="2">
        <v>83260</v>
      </c>
      <c r="D48" s="2">
        <v>93653</v>
      </c>
      <c r="E48" s="2">
        <v>75411</v>
      </c>
      <c r="F48" s="2">
        <v>73762</v>
      </c>
      <c r="G48" s="52"/>
      <c r="H48" s="53"/>
      <c r="I48" s="27" t="s">
        <v>12</v>
      </c>
      <c r="J48" s="2">
        <v>33789</v>
      </c>
      <c r="K48" s="2">
        <v>21182</v>
      </c>
      <c r="L48" s="2">
        <v>17700</v>
      </c>
      <c r="M48" s="2">
        <v>11112</v>
      </c>
      <c r="N48" s="2">
        <v>14394</v>
      </c>
      <c r="O48" s="49"/>
      <c r="P48" s="41"/>
      <c r="Q48" s="12" t="s">
        <v>12</v>
      </c>
      <c r="R48" s="2">
        <v>54029</v>
      </c>
      <c r="S48" s="30">
        <v>14394</v>
      </c>
      <c r="T48" s="2">
        <v>5235</v>
      </c>
      <c r="U48" s="2">
        <v>104</v>
      </c>
      <c r="V48" s="27">
        <f t="shared" si="10"/>
        <v>73762</v>
      </c>
      <c r="W48" s="25"/>
      <c r="X48" s="72"/>
      <c r="Y48" s="72"/>
      <c r="Z48" s="72"/>
      <c r="AA48" s="72"/>
      <c r="AB48" s="72"/>
      <c r="AC48" s="91"/>
      <c r="AD48" s="5"/>
      <c r="AE48" s="23"/>
      <c r="AF48" s="7"/>
    </row>
    <row r="49" spans="1:32" x14ac:dyDescent="0.3">
      <c r="A49" s="12" t="s">
        <v>13</v>
      </c>
      <c r="B49" s="2">
        <v>10141</v>
      </c>
      <c r="C49" s="2">
        <v>13479</v>
      </c>
      <c r="D49" s="2">
        <v>13720</v>
      </c>
      <c r="E49" s="2">
        <v>10635</v>
      </c>
      <c r="F49" s="2">
        <v>9726</v>
      </c>
      <c r="G49" s="52"/>
      <c r="H49" s="53"/>
      <c r="I49" s="27" t="s">
        <v>13</v>
      </c>
      <c r="J49" s="2">
        <v>2193</v>
      </c>
      <c r="K49" s="2">
        <v>2034</v>
      </c>
      <c r="L49" s="2">
        <v>1623</v>
      </c>
      <c r="M49" s="2">
        <v>985</v>
      </c>
      <c r="N49" s="2">
        <v>1115</v>
      </c>
      <c r="O49" s="49"/>
      <c r="P49" s="41"/>
      <c r="Q49" s="12" t="s">
        <v>13</v>
      </c>
      <c r="R49" s="2">
        <v>7493</v>
      </c>
      <c r="S49" s="30">
        <v>1115</v>
      </c>
      <c r="T49" s="2">
        <v>1109</v>
      </c>
      <c r="U49" s="2">
        <v>9</v>
      </c>
      <c r="V49" s="27">
        <f t="shared" si="10"/>
        <v>9726</v>
      </c>
      <c r="W49" s="25"/>
      <c r="X49" s="72"/>
      <c r="Y49" s="72"/>
      <c r="Z49" s="72"/>
      <c r="AA49" s="72"/>
      <c r="AB49" s="72"/>
      <c r="AC49" s="91"/>
      <c r="AD49" s="5"/>
      <c r="AE49" s="23"/>
      <c r="AF49" s="7"/>
    </row>
    <row r="50" spans="1:32" x14ac:dyDescent="0.3">
      <c r="A50" s="12" t="s">
        <v>14</v>
      </c>
      <c r="B50" s="2">
        <v>188637</v>
      </c>
      <c r="C50" s="2">
        <v>186468</v>
      </c>
      <c r="D50" s="2">
        <v>228794</v>
      </c>
      <c r="E50" s="2">
        <v>194827</v>
      </c>
      <c r="F50" s="2">
        <v>178244</v>
      </c>
      <c r="G50" s="52"/>
      <c r="H50" s="53"/>
      <c r="I50" s="12" t="s">
        <v>14</v>
      </c>
      <c r="J50" s="2">
        <v>40790</v>
      </c>
      <c r="K50" s="2">
        <v>26408</v>
      </c>
      <c r="L50" s="2">
        <v>24631</v>
      </c>
      <c r="M50" s="2">
        <v>17900</v>
      </c>
      <c r="N50" s="2">
        <v>19570</v>
      </c>
      <c r="O50" s="49"/>
      <c r="P50" s="41"/>
      <c r="Q50" s="12" t="s">
        <v>14</v>
      </c>
      <c r="R50" s="2">
        <v>141303</v>
      </c>
      <c r="S50" s="30">
        <v>19570</v>
      </c>
      <c r="T50" s="2">
        <v>17115</v>
      </c>
      <c r="U50" s="2">
        <v>256</v>
      </c>
      <c r="V50" s="27">
        <f t="shared" si="10"/>
        <v>178244</v>
      </c>
      <c r="W50" s="25"/>
      <c r="X50" s="72"/>
      <c r="Y50" s="72"/>
      <c r="Z50" s="72"/>
      <c r="AA50" s="72"/>
      <c r="AB50" s="72"/>
      <c r="AC50" s="91"/>
      <c r="AD50" s="5"/>
      <c r="AE50" s="23"/>
      <c r="AF50" s="7"/>
    </row>
    <row r="51" spans="1:32" x14ac:dyDescent="0.3">
      <c r="A51" s="12" t="s">
        <v>15</v>
      </c>
      <c r="B51" s="2">
        <v>48345</v>
      </c>
      <c r="C51" s="2">
        <v>42656</v>
      </c>
      <c r="D51" s="2">
        <v>54247</v>
      </c>
      <c r="E51" s="2">
        <v>48395</v>
      </c>
      <c r="F51" s="2">
        <v>47255</v>
      </c>
      <c r="G51" s="52"/>
      <c r="H51" s="53"/>
      <c r="I51" s="12" t="s">
        <v>15</v>
      </c>
      <c r="J51" s="2">
        <v>9739</v>
      </c>
      <c r="K51" s="2">
        <v>5644</v>
      </c>
      <c r="L51" s="2">
        <v>5305</v>
      </c>
      <c r="M51" s="2">
        <v>4917</v>
      </c>
      <c r="N51" s="2">
        <v>5398</v>
      </c>
      <c r="O51" s="49"/>
      <c r="P51" s="41"/>
      <c r="Q51" s="12" t="s">
        <v>15</v>
      </c>
      <c r="R51" s="2">
        <v>36709</v>
      </c>
      <c r="S51" s="30">
        <v>5398</v>
      </c>
      <c r="T51" s="2">
        <v>5140</v>
      </c>
      <c r="U51" s="2">
        <v>8</v>
      </c>
      <c r="V51" s="27">
        <f t="shared" si="10"/>
        <v>47255</v>
      </c>
      <c r="W51" s="25"/>
      <c r="X51" s="72"/>
      <c r="Y51" s="72"/>
      <c r="Z51" s="72"/>
      <c r="AA51" s="72"/>
      <c r="AB51" s="72"/>
      <c r="AC51" s="91"/>
      <c r="AD51" s="5"/>
      <c r="AE51" s="23"/>
      <c r="AF51" s="7"/>
    </row>
    <row r="52" spans="1:32" x14ac:dyDescent="0.3">
      <c r="A52" s="12" t="s">
        <v>16</v>
      </c>
      <c r="B52" s="2">
        <v>17943</v>
      </c>
      <c r="C52" s="2">
        <v>20606</v>
      </c>
      <c r="D52" s="2">
        <v>22532</v>
      </c>
      <c r="E52" s="2">
        <v>19253</v>
      </c>
      <c r="F52" s="2">
        <v>16746</v>
      </c>
      <c r="G52" s="52"/>
      <c r="H52" s="53"/>
      <c r="I52" s="12" t="s">
        <v>16</v>
      </c>
      <c r="J52" s="2">
        <v>3372</v>
      </c>
      <c r="K52" s="2">
        <v>2818</v>
      </c>
      <c r="L52" s="2">
        <v>1988</v>
      </c>
      <c r="M52" s="2">
        <v>1524</v>
      </c>
      <c r="N52" s="2">
        <v>1660</v>
      </c>
      <c r="O52" s="49"/>
      <c r="P52" s="41"/>
      <c r="Q52" s="12" t="s">
        <v>16</v>
      </c>
      <c r="R52" s="2">
        <v>13575</v>
      </c>
      <c r="S52" s="30">
        <v>1660</v>
      </c>
      <c r="T52" s="2">
        <v>1494</v>
      </c>
      <c r="U52" s="2">
        <v>17</v>
      </c>
      <c r="V52" s="27">
        <f t="shared" si="10"/>
        <v>16746</v>
      </c>
      <c r="W52" s="25"/>
      <c r="X52" s="73"/>
      <c r="Y52" s="73"/>
      <c r="Z52" s="73"/>
      <c r="AA52" s="73"/>
      <c r="AB52" s="73"/>
      <c r="AC52" s="91"/>
      <c r="AD52" s="5"/>
      <c r="AE52" s="23"/>
      <c r="AF52" s="7"/>
    </row>
    <row r="53" spans="1:32" x14ac:dyDescent="0.3">
      <c r="A53" s="12" t="s">
        <v>17</v>
      </c>
      <c r="B53" s="2">
        <v>43877</v>
      </c>
      <c r="C53" s="2">
        <v>62861</v>
      </c>
      <c r="D53" s="2">
        <v>72223</v>
      </c>
      <c r="E53" s="2">
        <v>60273</v>
      </c>
      <c r="F53" s="2">
        <v>47416</v>
      </c>
      <c r="G53" s="52"/>
      <c r="H53" s="53"/>
      <c r="I53" s="12" t="s">
        <v>17</v>
      </c>
      <c r="J53" s="2">
        <v>9226</v>
      </c>
      <c r="K53" s="2">
        <v>8830</v>
      </c>
      <c r="L53" s="2">
        <v>7896</v>
      </c>
      <c r="M53" s="2">
        <v>5807</v>
      </c>
      <c r="N53" s="2">
        <v>5989</v>
      </c>
      <c r="O53" s="49"/>
      <c r="P53" s="41"/>
      <c r="Q53" s="12" t="s">
        <v>17</v>
      </c>
      <c r="R53" s="2">
        <v>35726</v>
      </c>
      <c r="S53" s="30">
        <v>5989</v>
      </c>
      <c r="T53" s="2">
        <v>5659</v>
      </c>
      <c r="U53" s="2">
        <v>42</v>
      </c>
      <c r="V53" s="27">
        <f t="shared" si="10"/>
        <v>47416</v>
      </c>
      <c r="W53" s="25"/>
      <c r="X53" s="73"/>
      <c r="Y53" s="73"/>
      <c r="Z53" s="73"/>
      <c r="AA53" s="73"/>
      <c r="AB53" s="73"/>
      <c r="AC53" s="91"/>
      <c r="AD53" s="5"/>
      <c r="AE53" s="23"/>
      <c r="AF53" s="7"/>
    </row>
    <row r="54" spans="1:32" x14ac:dyDescent="0.3">
      <c r="A54" s="13" t="s">
        <v>18</v>
      </c>
      <c r="B54" s="13">
        <f>SUM(B36:B53)</f>
        <v>1575821</v>
      </c>
      <c r="C54" s="13">
        <f t="shared" ref="C54:F54" si="11">SUM(C36:C53)</f>
        <v>1551432</v>
      </c>
      <c r="D54" s="13">
        <f t="shared" si="11"/>
        <v>1756530</v>
      </c>
      <c r="E54" s="13">
        <f t="shared" si="11"/>
        <v>1556743</v>
      </c>
      <c r="F54" s="13">
        <f t="shared" si="11"/>
        <v>1462860</v>
      </c>
      <c r="G54" s="52"/>
      <c r="H54" s="53"/>
      <c r="I54" s="13" t="s">
        <v>18</v>
      </c>
      <c r="J54" s="13">
        <f>SUM(J36:J53)</f>
        <v>362453</v>
      </c>
      <c r="K54" s="13">
        <f>SUM(K36:K53)</f>
        <v>242052</v>
      </c>
      <c r="L54" s="13">
        <f>SUM(L36:L53)</f>
        <v>201012</v>
      </c>
      <c r="M54" s="13">
        <f>SUM(M36:M53)</f>
        <v>164889</v>
      </c>
      <c r="N54" s="13">
        <f>SUM(N36:N53)</f>
        <v>175829</v>
      </c>
      <c r="O54" s="49"/>
      <c r="P54" s="41"/>
      <c r="Q54" s="13" t="s">
        <v>18</v>
      </c>
      <c r="R54" s="13">
        <f>SUM(R36:R53)</f>
        <v>1152769</v>
      </c>
      <c r="S54" s="13">
        <f t="shared" ref="S54:V54" si="12">SUM(S36:S53)</f>
        <v>175829</v>
      </c>
      <c r="T54" s="13">
        <f t="shared" si="12"/>
        <v>133124</v>
      </c>
      <c r="U54" s="13">
        <f t="shared" si="12"/>
        <v>1138</v>
      </c>
      <c r="V54" s="13">
        <f t="shared" si="12"/>
        <v>1462860</v>
      </c>
      <c r="W54" s="25"/>
      <c r="X54" s="90"/>
      <c r="Y54" s="90"/>
      <c r="Z54" s="90"/>
      <c r="AA54" s="90"/>
      <c r="AB54" s="42"/>
      <c r="AC54" s="91"/>
      <c r="AD54" s="5"/>
      <c r="AE54" s="23"/>
      <c r="AF54" s="7"/>
    </row>
    <row r="55" spans="1:32" s="25" customFormat="1" x14ac:dyDescent="0.3">
      <c r="A55" s="57" t="s">
        <v>44</v>
      </c>
      <c r="B55" s="80"/>
      <c r="C55" s="80"/>
      <c r="D55" s="80"/>
      <c r="E55" s="80"/>
      <c r="F55" s="80"/>
      <c r="G55" s="54"/>
      <c r="H55" s="54"/>
      <c r="I55" s="54"/>
      <c r="J55" s="54"/>
      <c r="K55" s="81"/>
      <c r="L55" s="81"/>
      <c r="M55" s="81"/>
      <c r="N55" s="81"/>
      <c r="R55" s="49"/>
      <c r="T55" s="49"/>
      <c r="X55" s="42"/>
      <c r="Y55" s="42"/>
      <c r="Z55" s="42"/>
      <c r="AA55" s="42"/>
      <c r="AB55" s="42"/>
    </row>
    <row r="56" spans="1:32" s="25" customFormat="1" x14ac:dyDescent="0.3">
      <c r="A56" s="47" t="s">
        <v>48</v>
      </c>
      <c r="C56" s="47"/>
      <c r="D56" s="55"/>
      <c r="F56" s="55"/>
      <c r="G56" s="55"/>
      <c r="H56" s="55"/>
      <c r="I56" s="47" t="s">
        <v>47</v>
      </c>
      <c r="K56" s="47"/>
      <c r="L56" s="55"/>
      <c r="M56" s="55"/>
      <c r="N56" s="81"/>
      <c r="Q56" s="60" t="s">
        <v>66</v>
      </c>
    </row>
    <row r="57" spans="1:32" ht="15" customHeight="1" x14ac:dyDescent="0.3">
      <c r="A57" s="100" t="s">
        <v>0</v>
      </c>
      <c r="B57" s="100" t="s">
        <v>21</v>
      </c>
      <c r="C57" s="100"/>
      <c r="D57" s="100"/>
      <c r="E57" s="100"/>
      <c r="F57" s="100"/>
      <c r="G57" s="47"/>
      <c r="H57" s="47"/>
      <c r="I57" s="100" t="s">
        <v>0</v>
      </c>
      <c r="J57" s="100" t="s">
        <v>30</v>
      </c>
      <c r="K57" s="100"/>
      <c r="L57" s="100"/>
      <c r="M57" s="100"/>
      <c r="N57" s="100"/>
      <c r="O57" s="25"/>
      <c r="P57" s="25"/>
      <c r="Q57" s="100" t="s">
        <v>0</v>
      </c>
      <c r="R57" s="100" t="str">
        <f>+R3</f>
        <v>3T2023</v>
      </c>
      <c r="S57" s="100"/>
      <c r="T57" s="100"/>
      <c r="U57" s="100"/>
      <c r="V57" s="100"/>
      <c r="W57" s="25"/>
      <c r="X57" s="25"/>
      <c r="Y57" s="25"/>
      <c r="Z57" s="25"/>
      <c r="AA57" s="25"/>
      <c r="AB57" s="25"/>
      <c r="AC57" s="25"/>
    </row>
    <row r="58" spans="1:32" ht="26.4" x14ac:dyDescent="0.3">
      <c r="A58" s="100" t="s">
        <v>0</v>
      </c>
      <c r="B58" s="8" t="str">
        <f>+B35</f>
        <v>3T2022</v>
      </c>
      <c r="C58" s="8" t="str">
        <f t="shared" ref="C58:F58" si="13">+C35</f>
        <v>4T2022</v>
      </c>
      <c r="D58" s="8" t="str">
        <f t="shared" si="13"/>
        <v>1T2023</v>
      </c>
      <c r="E58" s="8" t="str">
        <f t="shared" si="13"/>
        <v>2T2023</v>
      </c>
      <c r="F58" s="8" t="str">
        <f t="shared" si="13"/>
        <v>3T2023</v>
      </c>
      <c r="G58" s="50"/>
      <c r="H58" s="50"/>
      <c r="I58" s="100"/>
      <c r="J58" s="38" t="str">
        <f>+J35</f>
        <v>3T2022</v>
      </c>
      <c r="K58" s="38" t="str">
        <f t="shared" ref="K58:N58" si="14">+K35</f>
        <v>4T2022</v>
      </c>
      <c r="L58" s="38" t="str">
        <f t="shared" si="14"/>
        <v>1T2023</v>
      </c>
      <c r="M58" s="38" t="str">
        <f t="shared" si="14"/>
        <v>2T2023</v>
      </c>
      <c r="N58" s="38" t="str">
        <f t="shared" si="14"/>
        <v>3T2023</v>
      </c>
      <c r="O58" s="50"/>
      <c r="P58" s="50"/>
      <c r="Q58" s="100"/>
      <c r="R58" s="8" t="s">
        <v>35</v>
      </c>
      <c r="S58" s="8" t="s">
        <v>36</v>
      </c>
      <c r="T58" s="8" t="s">
        <v>37</v>
      </c>
      <c r="U58" s="8" t="s">
        <v>38</v>
      </c>
      <c r="V58" s="8" t="s">
        <v>39</v>
      </c>
      <c r="W58" s="25"/>
      <c r="X58" s="25"/>
      <c r="Y58" s="25"/>
      <c r="Z58" s="25"/>
      <c r="AA58" s="25"/>
      <c r="AB58" s="25"/>
      <c r="AC58" s="25"/>
    </row>
    <row r="59" spans="1:32" x14ac:dyDescent="0.3">
      <c r="A59" s="12" t="s">
        <v>1</v>
      </c>
      <c r="B59" s="6">
        <v>0.21801905165624777</v>
      </c>
      <c r="C59" s="6">
        <v>0.1964887922899618</v>
      </c>
      <c r="D59" s="6">
        <v>0.19031613465184199</v>
      </c>
      <c r="E59" s="6">
        <v>0.19865963746103243</v>
      </c>
      <c r="F59" s="14">
        <v>0.2148861004547232</v>
      </c>
      <c r="G59" s="52"/>
      <c r="H59" s="52"/>
      <c r="I59" s="12" t="s">
        <v>1</v>
      </c>
      <c r="J59" s="6">
        <v>0.21047142664014368</v>
      </c>
      <c r="K59" s="6">
        <v>0.18526597590600366</v>
      </c>
      <c r="L59" s="6">
        <v>0.17166636817702427</v>
      </c>
      <c r="M59" s="14">
        <v>0.18390553645179483</v>
      </c>
      <c r="N59" s="14">
        <v>0.17735780380023999</v>
      </c>
      <c r="O59" s="41"/>
      <c r="P59" s="41"/>
      <c r="Q59" s="12" t="s">
        <v>1</v>
      </c>
      <c r="R59" s="6">
        <v>0.83728010179735968</v>
      </c>
      <c r="S59" s="6">
        <v>9.9204708127882929E-2</v>
      </c>
      <c r="T59" s="6">
        <v>6.3098457133768091E-2</v>
      </c>
      <c r="U59" s="6">
        <v>4.1673294098934309E-4</v>
      </c>
      <c r="V59" s="79">
        <f>SUM(R59:U59)</f>
        <v>1</v>
      </c>
      <c r="W59" s="25"/>
      <c r="X59" s="25"/>
      <c r="Y59" s="25"/>
      <c r="Z59" s="25"/>
      <c r="AA59" s="25"/>
      <c r="AB59" s="25"/>
      <c r="AC59" s="25"/>
    </row>
    <row r="60" spans="1:32" x14ac:dyDescent="0.3">
      <c r="A60" s="12" t="s">
        <v>2</v>
      </c>
      <c r="B60" s="6">
        <v>2.9182883081263673E-2</v>
      </c>
      <c r="C60" s="6">
        <v>3.3159042742446979E-2</v>
      </c>
      <c r="D60" s="6">
        <v>3.1642499701115268E-2</v>
      </c>
      <c r="E60" s="6">
        <v>3.2745289363754967E-2</v>
      </c>
      <c r="F60" s="14">
        <v>2.960075686938261E-2</v>
      </c>
      <c r="G60" s="52"/>
      <c r="H60" s="52"/>
      <c r="I60" s="12" t="s">
        <v>2</v>
      </c>
      <c r="J60" s="6">
        <v>2.7206286056399038E-2</v>
      </c>
      <c r="K60" s="6">
        <v>3.0836349214218434E-2</v>
      </c>
      <c r="L60" s="6">
        <v>2.769486398821961E-2</v>
      </c>
      <c r="M60" s="14">
        <v>3.0099036321404097E-2</v>
      </c>
      <c r="N60" s="14">
        <v>2.6912205470025194E-2</v>
      </c>
      <c r="O60" s="41"/>
      <c r="P60" s="41"/>
      <c r="Q60" s="12" t="s">
        <v>2</v>
      </c>
      <c r="R60" s="6">
        <v>0.80705279201884439</v>
      </c>
      <c r="S60" s="6">
        <v>0.10927901713546719</v>
      </c>
      <c r="T60" s="6">
        <v>8.2952288577894787E-2</v>
      </c>
      <c r="U60" s="6">
        <v>7.1590226779363539E-4</v>
      </c>
      <c r="V60" s="79">
        <f t="shared" ref="V60:V67" si="15">SUM(R60:U60)</f>
        <v>1</v>
      </c>
      <c r="W60" s="25"/>
      <c r="X60" s="25"/>
      <c r="Y60" s="25"/>
      <c r="Z60" s="25"/>
      <c r="AA60" s="25"/>
      <c r="AB60" s="25"/>
      <c r="AC60" s="25"/>
    </row>
    <row r="61" spans="1:32" x14ac:dyDescent="0.3">
      <c r="A61" s="12" t="s">
        <v>3</v>
      </c>
      <c r="B61" s="6">
        <v>1.8952660232348723E-2</v>
      </c>
      <c r="C61" s="6">
        <v>2.8908131326413275E-2</v>
      </c>
      <c r="D61" s="6">
        <v>3.0664434993993839E-2</v>
      </c>
      <c r="E61" s="6">
        <v>3.0115439735396272E-2</v>
      </c>
      <c r="F61" s="14">
        <v>2.3827850496422096E-2</v>
      </c>
      <c r="G61" s="52"/>
      <c r="H61" s="52"/>
      <c r="I61" s="12" t="s">
        <v>3</v>
      </c>
      <c r="J61" s="6">
        <v>1.021097907866675E-2</v>
      </c>
      <c r="K61" s="6">
        <v>1.5744550757688429E-2</v>
      </c>
      <c r="L61" s="6">
        <v>1.2586313254930055E-2</v>
      </c>
      <c r="M61" s="14">
        <v>1.396697172036946E-2</v>
      </c>
      <c r="N61" s="14">
        <v>1.2477890701867134E-2</v>
      </c>
      <c r="O61" s="41"/>
      <c r="P61" s="41"/>
      <c r="Q61" s="12" t="s">
        <v>3</v>
      </c>
      <c r="R61" s="6">
        <v>0.84858134664486329</v>
      </c>
      <c r="S61" s="6">
        <v>6.2942880913446367E-2</v>
      </c>
      <c r="T61" s="6">
        <v>8.772986774535961E-2</v>
      </c>
      <c r="U61" s="6">
        <v>7.4590469633072272E-4</v>
      </c>
      <c r="V61" s="79">
        <f t="shared" si="15"/>
        <v>1</v>
      </c>
      <c r="W61" s="25"/>
      <c r="X61" s="25"/>
      <c r="Y61" s="25"/>
      <c r="Z61" s="25"/>
      <c r="AA61" s="25"/>
      <c r="AB61" s="25"/>
      <c r="AC61" s="25"/>
    </row>
    <row r="62" spans="1:32" x14ac:dyDescent="0.3">
      <c r="A62" s="12" t="s">
        <v>4</v>
      </c>
      <c r="B62" s="6">
        <v>2.6035317463087494E-2</v>
      </c>
      <c r="C62" s="6">
        <v>2.7693769369202131E-2</v>
      </c>
      <c r="D62" s="6">
        <v>2.1263513859712046E-2</v>
      </c>
      <c r="E62" s="6">
        <v>2.2481552831777628E-2</v>
      </c>
      <c r="F62" s="14">
        <v>2.1961653409603602E-2</v>
      </c>
      <c r="G62" s="52"/>
      <c r="H62" s="52"/>
      <c r="I62" s="12" t="s">
        <v>4</v>
      </c>
      <c r="J62" s="6">
        <v>3.4953497418975701E-2</v>
      </c>
      <c r="K62" s="6">
        <v>3.3463883793565019E-2</v>
      </c>
      <c r="L62" s="6">
        <v>2.3307066244801306E-2</v>
      </c>
      <c r="M62" s="14">
        <v>2.4125320670269089E-2</v>
      </c>
      <c r="N62" s="14">
        <v>2.0263776012193528E-2</v>
      </c>
      <c r="O62" s="41"/>
      <c r="P62" s="41"/>
      <c r="Q62" s="12" t="s">
        <v>4</v>
      </c>
      <c r="R62" s="6">
        <v>0.83985432813521332</v>
      </c>
      <c r="S62" s="6">
        <v>0.11090360133221278</v>
      </c>
      <c r="T62" s="6">
        <v>4.9024185264730603E-2</v>
      </c>
      <c r="U62" s="6">
        <v>2.1788526784324711E-4</v>
      </c>
      <c r="V62" s="79">
        <f t="shared" si="15"/>
        <v>1</v>
      </c>
      <c r="W62" s="25"/>
      <c r="X62" s="25"/>
      <c r="Y62" s="25"/>
      <c r="Z62" s="25"/>
      <c r="AA62" s="25"/>
      <c r="AB62" s="25"/>
      <c r="AC62" s="25"/>
    </row>
    <row r="63" spans="1:32" x14ac:dyDescent="0.3">
      <c r="A63" s="12" t="s">
        <v>5</v>
      </c>
      <c r="B63" s="6">
        <v>3.5135970392576314E-2</v>
      </c>
      <c r="C63" s="6">
        <v>3.2685931449138603E-2</v>
      </c>
      <c r="D63" s="6">
        <v>2.831434703648671E-2</v>
      </c>
      <c r="E63" s="6">
        <v>3.2528169389552421E-2</v>
      </c>
      <c r="F63" s="14">
        <v>3.4194472775397368E-2</v>
      </c>
      <c r="G63" s="52"/>
      <c r="H63" s="52"/>
      <c r="I63" s="12" t="s">
        <v>5</v>
      </c>
      <c r="J63" s="6">
        <v>5.087832077538329E-2</v>
      </c>
      <c r="K63" s="6">
        <v>6.8642275213590467E-2</v>
      </c>
      <c r="L63" s="6">
        <v>5.4708176626271067E-2</v>
      </c>
      <c r="M63" s="14">
        <v>5.8718289273389977E-2</v>
      </c>
      <c r="N63" s="14">
        <v>5.4450011658922486E-2</v>
      </c>
      <c r="O63" s="41"/>
      <c r="P63" s="41"/>
      <c r="Q63" s="12" t="s">
        <v>5</v>
      </c>
      <c r="R63" s="6">
        <v>0.69395465994962213</v>
      </c>
      <c r="S63" s="6">
        <v>0.19139578585422415</v>
      </c>
      <c r="T63" s="6">
        <v>0.11460957178841309</v>
      </c>
      <c r="U63" s="6">
        <v>3.9982407740594141E-5</v>
      </c>
      <c r="V63" s="79">
        <f t="shared" si="15"/>
        <v>1</v>
      </c>
      <c r="W63" s="25"/>
      <c r="X63" s="25"/>
      <c r="Y63" s="25"/>
      <c r="Z63" s="25"/>
      <c r="AA63" s="25"/>
      <c r="AB63" s="25"/>
      <c r="AC63" s="25"/>
    </row>
    <row r="64" spans="1:32" x14ac:dyDescent="0.3">
      <c r="A64" s="12" t="s">
        <v>6</v>
      </c>
      <c r="B64" s="6">
        <v>1.3644950790730673E-2</v>
      </c>
      <c r="C64" s="6">
        <v>1.8405576267603092E-2</v>
      </c>
      <c r="D64" s="6">
        <v>1.7516353264675242E-2</v>
      </c>
      <c r="E64" s="6">
        <v>1.7474946089367352E-2</v>
      </c>
      <c r="F64" s="14">
        <v>1.4652039691892911E-2</v>
      </c>
      <c r="G64" s="52"/>
      <c r="H64" s="52"/>
      <c r="I64" s="12" t="s">
        <v>6</v>
      </c>
      <c r="J64" s="6">
        <v>8.0148322679078395E-3</v>
      </c>
      <c r="K64" s="6">
        <v>9.0765620610447333E-3</v>
      </c>
      <c r="L64" s="6">
        <v>8.8303185879449984E-3</v>
      </c>
      <c r="M64" s="14">
        <v>1.3700125538998962E-2</v>
      </c>
      <c r="N64" s="14">
        <v>8.6731008752722778E-3</v>
      </c>
      <c r="O64" s="41"/>
      <c r="P64" s="41"/>
      <c r="Q64" s="12" t="s">
        <v>6</v>
      </c>
      <c r="R64" s="6">
        <v>0.8648875618176729</v>
      </c>
      <c r="S64" s="6">
        <v>7.1148642343939542E-2</v>
      </c>
      <c r="T64" s="6">
        <v>6.2377531025473547E-2</v>
      </c>
      <c r="U64" s="6">
        <v>1.5862648129140618E-3</v>
      </c>
      <c r="V64" s="79">
        <f t="shared" si="15"/>
        <v>1</v>
      </c>
      <c r="W64" s="25"/>
      <c r="X64" s="25"/>
      <c r="Y64" s="25"/>
      <c r="Z64" s="25"/>
      <c r="AA64" s="25"/>
      <c r="AB64" s="25"/>
      <c r="AC64" s="25"/>
    </row>
    <row r="65" spans="1:29" x14ac:dyDescent="0.3">
      <c r="A65" s="12" t="s">
        <v>7</v>
      </c>
      <c r="B65" s="6">
        <v>5.536542538778199E-2</v>
      </c>
      <c r="C65" s="6">
        <v>6.3380154592660207E-2</v>
      </c>
      <c r="D65" s="6">
        <v>6.2351340426864327E-2</v>
      </c>
      <c r="E65" s="6">
        <v>5.9075261619933414E-2</v>
      </c>
      <c r="F65" s="14">
        <v>5.8826907144048542E-2</v>
      </c>
      <c r="G65" s="52"/>
      <c r="H65" s="52"/>
      <c r="I65" s="12" t="s">
        <v>7</v>
      </c>
      <c r="J65" s="6">
        <v>5.5447189014851579E-2</v>
      </c>
      <c r="K65" s="6">
        <v>5.8665080230694229E-2</v>
      </c>
      <c r="L65" s="6">
        <v>5.9364615047857838E-2</v>
      </c>
      <c r="M65" s="14">
        <v>5.2392821837721135E-2</v>
      </c>
      <c r="N65" s="14">
        <v>6.0194163714020851E-2</v>
      </c>
      <c r="O65" s="41"/>
      <c r="P65" s="41"/>
      <c r="Q65" s="12" t="s">
        <v>7</v>
      </c>
      <c r="R65" s="6">
        <v>0.76751185274704847</v>
      </c>
      <c r="S65" s="6">
        <v>0.12298968113786371</v>
      </c>
      <c r="T65" s="6">
        <v>0.10818536766756531</v>
      </c>
      <c r="U65" s="6">
        <v>1.3130984475225435E-3</v>
      </c>
      <c r="V65" s="79">
        <f t="shared" si="15"/>
        <v>1</v>
      </c>
      <c r="W65" s="25"/>
      <c r="X65" s="25"/>
      <c r="Y65" s="25"/>
      <c r="Z65" s="25"/>
      <c r="AA65" s="25"/>
      <c r="AB65" s="25"/>
      <c r="AC65" s="25"/>
    </row>
    <row r="66" spans="1:29" x14ac:dyDescent="0.3">
      <c r="A66" s="12" t="s">
        <v>8</v>
      </c>
      <c r="B66" s="6">
        <v>5.1564232231960355E-2</v>
      </c>
      <c r="C66" s="6">
        <v>4.6550541693093861E-2</v>
      </c>
      <c r="D66" s="6">
        <v>5.1329610083516934E-2</v>
      </c>
      <c r="E66" s="6">
        <v>4.687157738945992E-2</v>
      </c>
      <c r="F66" s="14">
        <v>4.7322793307393425E-2</v>
      </c>
      <c r="G66" s="52"/>
      <c r="H66" s="52"/>
      <c r="I66" s="12" t="s">
        <v>8</v>
      </c>
      <c r="J66" s="6">
        <v>5.4354633566283075E-2</v>
      </c>
      <c r="K66" s="6">
        <v>5.1038619800703983E-2</v>
      </c>
      <c r="L66" s="6">
        <v>5.3713211151573043E-2</v>
      </c>
      <c r="M66" s="14">
        <v>4.8911692108024186E-2</v>
      </c>
      <c r="N66" s="14">
        <v>5.17087430544102E-2</v>
      </c>
      <c r="O66" s="41"/>
      <c r="P66" s="41"/>
      <c r="Q66" s="12" t="s">
        <v>8</v>
      </c>
      <c r="R66" s="6">
        <v>0.75684342814219885</v>
      </c>
      <c r="S66" s="6">
        <v>0.13133603940658992</v>
      </c>
      <c r="T66" s="6">
        <v>0.11063602351683592</v>
      </c>
      <c r="U66" s="6">
        <v>1.184508934375316E-3</v>
      </c>
      <c r="V66" s="79">
        <f t="shared" si="15"/>
        <v>0.99999999999999989</v>
      </c>
      <c r="W66" s="25"/>
      <c r="X66" s="25"/>
      <c r="Y66" s="25"/>
      <c r="Z66" s="25"/>
      <c r="AA66" s="25"/>
      <c r="AB66" s="25"/>
      <c r="AC66" s="25"/>
    </row>
    <row r="67" spans="1:29" x14ac:dyDescent="0.3">
      <c r="A67" s="12" t="s">
        <v>9</v>
      </c>
      <c r="B67" s="6">
        <v>0.15169933640940184</v>
      </c>
      <c r="C67" s="6">
        <v>0.15855867353515979</v>
      </c>
      <c r="D67" s="6">
        <v>0.15705681087143403</v>
      </c>
      <c r="E67" s="6">
        <v>0.15853676554190382</v>
      </c>
      <c r="F67" s="14">
        <v>0.15363723862986955</v>
      </c>
      <c r="G67" s="52"/>
      <c r="H67" s="52"/>
      <c r="I67" s="12" t="s">
        <v>9</v>
      </c>
      <c r="J67" s="6">
        <v>0.13365870885328582</v>
      </c>
      <c r="K67" s="6">
        <v>0.14838960223423067</v>
      </c>
      <c r="L67" s="6">
        <v>0.15177700833781069</v>
      </c>
      <c r="M67" s="14">
        <v>0.16465622327747759</v>
      </c>
      <c r="N67" s="14">
        <v>0.14598677138843549</v>
      </c>
      <c r="O67" s="41"/>
      <c r="P67" s="41"/>
      <c r="Q67" s="12" t="s">
        <v>9</v>
      </c>
      <c r="R67" s="6">
        <v>0.80894412038211172</v>
      </c>
      <c r="S67" s="6">
        <v>0.11421083777157832</v>
      </c>
      <c r="T67" s="6">
        <v>7.6013009953237134E-2</v>
      </c>
      <c r="U67" s="6">
        <v>8.3203189307277828E-4</v>
      </c>
      <c r="V67" s="79">
        <f t="shared" si="15"/>
        <v>1</v>
      </c>
      <c r="W67" s="25"/>
      <c r="X67" s="25"/>
      <c r="Y67" s="25"/>
      <c r="Z67" s="25"/>
      <c r="AA67" s="25"/>
      <c r="AB67" s="25"/>
      <c r="AC67" s="25"/>
    </row>
    <row r="68" spans="1:29" x14ac:dyDescent="0.3">
      <c r="A68" s="12" t="s">
        <v>41</v>
      </c>
      <c r="B68" s="6">
        <v>9.1127101364939288E-4</v>
      </c>
      <c r="C68" s="6">
        <v>6.9161909771101797E-4</v>
      </c>
      <c r="D68" s="6">
        <v>5.6474981924589955E-4</v>
      </c>
      <c r="E68" s="6">
        <v>6.9632559773835504E-4</v>
      </c>
      <c r="F68" s="14">
        <v>7.3827577060951504E-4</v>
      </c>
      <c r="G68" s="52"/>
      <c r="H68" s="52"/>
      <c r="I68" s="12" t="s">
        <v>41</v>
      </c>
      <c r="J68" s="6">
        <v>9.3805265786184688E-5</v>
      </c>
      <c r="K68" s="6">
        <v>1.4046568505940871E-4</v>
      </c>
      <c r="L68" s="6">
        <v>1.5421964857819433E-4</v>
      </c>
      <c r="M68" s="14">
        <v>6.671154534262443E-5</v>
      </c>
      <c r="N68" s="14">
        <v>1.137455852494725E-4</v>
      </c>
      <c r="O68" s="41"/>
      <c r="P68" s="41"/>
      <c r="Q68" s="12" t="s">
        <v>41</v>
      </c>
      <c r="R68" s="6">
        <v>0.84537037037037033</v>
      </c>
      <c r="S68" s="6">
        <v>1.8518518518518517E-2</v>
      </c>
      <c r="T68" s="6">
        <v>0.13425925925925927</v>
      </c>
      <c r="U68" s="6">
        <v>1.8518518518518519E-3</v>
      </c>
      <c r="V68" s="79">
        <f t="shared" ref="V68:V76" si="16">SUM(R68:U68)</f>
        <v>1</v>
      </c>
      <c r="W68" s="25"/>
      <c r="X68" s="25"/>
      <c r="Y68" s="25"/>
      <c r="Z68" s="25"/>
      <c r="AA68" s="25"/>
      <c r="AB68" s="25"/>
      <c r="AC68" s="25"/>
    </row>
    <row r="69" spans="1:29" x14ac:dyDescent="0.3">
      <c r="A69" s="12" t="s">
        <v>10</v>
      </c>
      <c r="B69" s="6">
        <v>0.11223355952230615</v>
      </c>
      <c r="C69" s="6">
        <v>0.10383826039426801</v>
      </c>
      <c r="D69" s="6">
        <v>0.10570272070502638</v>
      </c>
      <c r="E69" s="6">
        <v>0.11048194852971878</v>
      </c>
      <c r="F69" s="14">
        <v>0.11460432520227389</v>
      </c>
      <c r="G69" s="52"/>
      <c r="H69" s="52"/>
      <c r="I69" s="12" t="s">
        <v>10</v>
      </c>
      <c r="J69" s="6">
        <v>0.11998797085415212</v>
      </c>
      <c r="K69" s="6">
        <v>0.10358104870027927</v>
      </c>
      <c r="L69" s="6">
        <v>0.11880882733369152</v>
      </c>
      <c r="M69" s="14">
        <v>0.12555719302075943</v>
      </c>
      <c r="N69" s="14">
        <v>0.13374774641559226</v>
      </c>
      <c r="O69" s="41"/>
      <c r="P69" s="41"/>
      <c r="Q69" s="12" t="s">
        <v>10</v>
      </c>
      <c r="R69" s="6">
        <v>0.73035651442580118</v>
      </c>
      <c r="S69" s="6">
        <v>0.14027354444649898</v>
      </c>
      <c r="T69" s="6">
        <v>0.12914327978956283</v>
      </c>
      <c r="U69" s="6">
        <v>2.2666133813696311E-4</v>
      </c>
      <c r="V69" s="79">
        <f t="shared" si="16"/>
        <v>1</v>
      </c>
      <c r="W69" s="25"/>
      <c r="X69" s="25"/>
      <c r="Y69" s="25"/>
      <c r="Z69" s="25"/>
      <c r="AA69" s="25"/>
      <c r="AB69" s="25"/>
      <c r="AC69" s="25"/>
    </row>
    <row r="70" spans="1:29" x14ac:dyDescent="0.3">
      <c r="A70" s="12" t="s">
        <v>11</v>
      </c>
      <c r="B70" s="6">
        <v>2.8013334001767969E-2</v>
      </c>
      <c r="C70" s="6">
        <v>2.5799390498584533E-2</v>
      </c>
      <c r="D70" s="6">
        <v>2.7068709330327408E-2</v>
      </c>
      <c r="E70" s="6">
        <v>2.7737397887769528E-2</v>
      </c>
      <c r="F70" s="14">
        <v>3.0667155204707464E-2</v>
      </c>
      <c r="G70" s="52"/>
      <c r="H70" s="52"/>
      <c r="I70" s="12" t="s">
        <v>11</v>
      </c>
      <c r="J70" s="6">
        <v>2.1282759419842021E-2</v>
      </c>
      <c r="K70" s="6">
        <v>1.8702592831292449E-2</v>
      </c>
      <c r="L70" s="6">
        <v>2.3162796250970091E-2</v>
      </c>
      <c r="M70" s="14">
        <v>2.7697420689069618E-2</v>
      </c>
      <c r="N70" s="14">
        <v>3.4408039537965431E-2</v>
      </c>
      <c r="O70" s="41"/>
      <c r="P70" s="41"/>
      <c r="Q70" s="12" t="s">
        <v>11</v>
      </c>
      <c r="R70" s="6">
        <v>0.72154607462886189</v>
      </c>
      <c r="S70" s="6">
        <v>0.13485800900539432</v>
      </c>
      <c r="T70" s="6">
        <v>0.14250367794570015</v>
      </c>
      <c r="U70" s="6">
        <v>1.0922384200436894E-3</v>
      </c>
      <c r="V70" s="79">
        <f t="shared" si="16"/>
        <v>1</v>
      </c>
      <c r="W70" s="25"/>
      <c r="X70" s="25"/>
      <c r="Y70" s="25"/>
      <c r="Z70" s="25"/>
      <c r="AA70" s="25"/>
      <c r="AB70" s="25"/>
      <c r="AC70" s="25"/>
    </row>
    <row r="71" spans="1:29" x14ac:dyDescent="0.3">
      <c r="A71" s="12" t="s">
        <v>12</v>
      </c>
      <c r="B71" s="6">
        <v>6.318991814425623E-2</v>
      </c>
      <c r="C71" s="6">
        <v>5.3666548066560439E-2</v>
      </c>
      <c r="D71" s="6">
        <v>5.3317051231689755E-2</v>
      </c>
      <c r="E71" s="6">
        <v>4.8441521818309123E-2</v>
      </c>
      <c r="F71" s="14">
        <v>5.0422867955276895E-2</v>
      </c>
      <c r="G71" s="52"/>
      <c r="H71" s="52"/>
      <c r="I71" s="12" t="s">
        <v>12</v>
      </c>
      <c r="J71" s="6">
        <v>9.322312134262925E-2</v>
      </c>
      <c r="K71" s="6">
        <v>8.7510121792011633E-2</v>
      </c>
      <c r="L71" s="6">
        <v>8.8054444510775473E-2</v>
      </c>
      <c r="M71" s="14">
        <v>6.7390790167931147E-2</v>
      </c>
      <c r="N71" s="14">
        <v>8.1862697704045362E-2</v>
      </c>
      <c r="O71" s="41"/>
      <c r="P71" s="41"/>
      <c r="Q71" s="12" t="s">
        <v>12</v>
      </c>
      <c r="R71" s="6">
        <v>0.73247742740164312</v>
      </c>
      <c r="S71" s="6">
        <v>0.19514112957891597</v>
      </c>
      <c r="T71" s="6">
        <v>7.0971502941894193E-2</v>
      </c>
      <c r="U71" s="6">
        <v>1.4099400775467042E-3</v>
      </c>
      <c r="V71" s="79">
        <f t="shared" si="16"/>
        <v>1</v>
      </c>
      <c r="W71" s="25"/>
      <c r="X71" s="25"/>
      <c r="Y71" s="25"/>
      <c r="Z71" s="25"/>
      <c r="AA71" s="25"/>
      <c r="AB71" s="25"/>
      <c r="AC71" s="25"/>
    </row>
    <row r="72" spans="1:29" x14ac:dyDescent="0.3">
      <c r="A72" s="12" t="s">
        <v>13</v>
      </c>
      <c r="B72" s="6">
        <v>6.4353755915170568E-3</v>
      </c>
      <c r="C72" s="6">
        <v>8.6881023467351454E-3</v>
      </c>
      <c r="D72" s="6">
        <v>7.8108543548928858E-3</v>
      </c>
      <c r="E72" s="6">
        <v>6.8315707859293411E-3</v>
      </c>
      <c r="F72" s="14">
        <v>6.6485834675445764E-3</v>
      </c>
      <c r="G72" s="52"/>
      <c r="H72" s="52"/>
      <c r="I72" s="12" t="s">
        <v>13</v>
      </c>
      <c r="J72" s="6">
        <v>6.0504396432089127E-3</v>
      </c>
      <c r="K72" s="6">
        <v>8.4031530414952153E-3</v>
      </c>
      <c r="L72" s="6">
        <v>8.0741448271744974E-3</v>
      </c>
      <c r="M72" s="14">
        <v>5.9737156511350063E-3</v>
      </c>
      <c r="N72" s="14">
        <v>6.3413163776580919E-3</v>
      </c>
      <c r="O72" s="41"/>
      <c r="P72" s="41"/>
      <c r="Q72" s="12" t="s">
        <v>13</v>
      </c>
      <c r="R72" s="6">
        <v>0.77040921242031668</v>
      </c>
      <c r="S72" s="6">
        <v>0.11464116800329015</v>
      </c>
      <c r="T72" s="6">
        <v>0.1140242648570841</v>
      </c>
      <c r="U72" s="6">
        <v>9.2535471930906845E-4</v>
      </c>
      <c r="V72" s="79">
        <f t="shared" si="16"/>
        <v>1</v>
      </c>
      <c r="W72" s="25"/>
      <c r="X72" s="25"/>
      <c r="Y72" s="25"/>
      <c r="Z72" s="25"/>
      <c r="AA72" s="25"/>
      <c r="AB72" s="25"/>
      <c r="AC72" s="25"/>
    </row>
    <row r="73" spans="1:29" x14ac:dyDescent="0.3">
      <c r="A73" s="12" t="s">
        <v>14</v>
      </c>
      <c r="B73" s="6">
        <v>0.11970712409594744</v>
      </c>
      <c r="C73" s="6">
        <v>0.12019089460575778</v>
      </c>
      <c r="D73" s="6">
        <v>0.1302533973231314</v>
      </c>
      <c r="E73" s="6">
        <v>0.12515039412414253</v>
      </c>
      <c r="F73" s="14">
        <v>0.12184558005233555</v>
      </c>
      <c r="G73" s="52"/>
      <c r="H73" s="52"/>
      <c r="I73" s="12" t="s">
        <v>14</v>
      </c>
      <c r="J73" s="6">
        <v>0.11253872915936687</v>
      </c>
      <c r="K73" s="6">
        <v>0.10910052385437839</v>
      </c>
      <c r="L73" s="6">
        <v>0.12253497303643564</v>
      </c>
      <c r="M73" s="14">
        <v>0.10855787833027067</v>
      </c>
      <c r="N73" s="14">
        <v>0.11130005516660885</v>
      </c>
      <c r="O73" s="41"/>
      <c r="P73" s="41"/>
      <c r="Q73" s="12" t="s">
        <v>14</v>
      </c>
      <c r="R73" s="6">
        <v>0.7927503871098045</v>
      </c>
      <c r="S73" s="6">
        <v>0.10979331702609905</v>
      </c>
      <c r="T73" s="6">
        <v>9.6020062386391686E-2</v>
      </c>
      <c r="U73" s="6">
        <v>1.4362334777047194E-3</v>
      </c>
      <c r="V73" s="79">
        <f t="shared" si="16"/>
        <v>1</v>
      </c>
      <c r="W73" s="25"/>
      <c r="X73" s="25"/>
      <c r="Y73" s="25"/>
      <c r="Z73" s="25"/>
      <c r="AA73" s="25"/>
      <c r="AB73" s="25"/>
      <c r="AC73" s="25"/>
    </row>
    <row r="74" spans="1:29" x14ac:dyDescent="0.3">
      <c r="A74" s="12" t="s">
        <v>15</v>
      </c>
      <c r="B74" s="6">
        <v>3.0679245929582103E-2</v>
      </c>
      <c r="C74" s="6">
        <v>2.7494598538640429E-2</v>
      </c>
      <c r="D74" s="6">
        <v>3.0883047827250317E-2</v>
      </c>
      <c r="E74" s="6">
        <v>3.1087340685007094E-2</v>
      </c>
      <c r="F74" s="14">
        <v>3.2302982907548732E-2</v>
      </c>
      <c r="G74" s="52"/>
      <c r="H74" s="52"/>
      <c r="I74" s="12" t="s">
        <v>15</v>
      </c>
      <c r="J74" s="6">
        <v>2.6869690690930963E-2</v>
      </c>
      <c r="K74" s="6">
        <v>2.3317303719861848E-2</v>
      </c>
      <c r="L74" s="6">
        <v>2.6391459216365192E-2</v>
      </c>
      <c r="M74" s="14">
        <v>2.982006076815312E-2</v>
      </c>
      <c r="N74" s="14">
        <v>3.069993345883263E-2</v>
      </c>
      <c r="O74" s="41"/>
      <c r="P74" s="41"/>
      <c r="Q74" s="12" t="s">
        <v>15</v>
      </c>
      <c r="R74" s="6">
        <v>0.77682784890487777</v>
      </c>
      <c r="S74" s="6">
        <v>0.11423129827531478</v>
      </c>
      <c r="T74" s="6">
        <v>0.10877155856523119</v>
      </c>
      <c r="U74" s="6">
        <v>1.6929425457623532E-4</v>
      </c>
      <c r="V74" s="79">
        <f t="shared" si="16"/>
        <v>0.99999999999999989</v>
      </c>
      <c r="W74" s="25"/>
      <c r="X74" s="25"/>
      <c r="Y74" s="25"/>
      <c r="Z74" s="25"/>
      <c r="AA74" s="25"/>
      <c r="AB74" s="25"/>
      <c r="AC74" s="25"/>
    </row>
    <row r="75" spans="1:29" x14ac:dyDescent="0.3">
      <c r="A75" s="12" t="s">
        <v>16</v>
      </c>
      <c r="B75" s="6">
        <v>1.1386445541720792E-2</v>
      </c>
      <c r="C75" s="6">
        <v>1.3281922765548217E-2</v>
      </c>
      <c r="D75" s="6">
        <v>1.2827563434726422E-2</v>
      </c>
      <c r="E75" s="6">
        <v>1.236748776130678E-2</v>
      </c>
      <c r="F75" s="14">
        <v>1.1447375976506424E-2</v>
      </c>
      <c r="G75" s="52"/>
      <c r="H75" s="52"/>
      <c r="I75" s="12" t="s">
        <v>16</v>
      </c>
      <c r="J75" s="6">
        <v>9.3032751832651406E-3</v>
      </c>
      <c r="K75" s="6">
        <v>1.1642126485218052E-2</v>
      </c>
      <c r="L75" s="6">
        <v>9.8899568184983976E-3</v>
      </c>
      <c r="M75" s="14">
        <v>9.2425813729236032E-3</v>
      </c>
      <c r="N75" s="14">
        <v>9.4408835757062177E-3</v>
      </c>
      <c r="O75" s="41"/>
      <c r="P75" s="41"/>
      <c r="Q75" s="12" t="s">
        <v>16</v>
      </c>
      <c r="R75" s="6">
        <v>0.81064134718738801</v>
      </c>
      <c r="S75" s="6">
        <v>9.9128150005971569E-2</v>
      </c>
      <c r="T75" s="6">
        <v>8.9215335005374416E-2</v>
      </c>
      <c r="U75" s="6">
        <v>1.0151678012659739E-3</v>
      </c>
      <c r="V75" s="79">
        <f t="shared" si="16"/>
        <v>0.99999999999999989</v>
      </c>
      <c r="W75" s="25"/>
      <c r="X75" s="25"/>
      <c r="Y75" s="25"/>
      <c r="Z75" s="25"/>
      <c r="AA75" s="25"/>
      <c r="AB75" s="25"/>
      <c r="AC75" s="25"/>
    </row>
    <row r="76" spans="1:29" x14ac:dyDescent="0.3">
      <c r="A76" s="12" t="s">
        <v>17</v>
      </c>
      <c r="B76" s="6">
        <v>2.7843898513854048E-2</v>
      </c>
      <c r="C76" s="6">
        <v>4.0518050420514727E-2</v>
      </c>
      <c r="D76" s="6">
        <v>4.1116861084069159E-2</v>
      </c>
      <c r="E76" s="6">
        <v>3.8717373387900253E-2</v>
      </c>
      <c r="F76" s="14">
        <v>3.241304068446367E-2</v>
      </c>
      <c r="G76" s="52"/>
      <c r="H76" s="52"/>
      <c r="I76" s="12" t="s">
        <v>17</v>
      </c>
      <c r="J76" s="6">
        <v>2.5454334768921765E-2</v>
      </c>
      <c r="K76" s="6">
        <v>3.6479764678664088E-2</v>
      </c>
      <c r="L76" s="6">
        <v>3.9281236941078143E-2</v>
      </c>
      <c r="M76" s="14">
        <v>3.5217631254965465E-2</v>
      </c>
      <c r="N76" s="14">
        <v>3.4061115502954542E-2</v>
      </c>
      <c r="O76" s="41"/>
      <c r="P76" s="41"/>
      <c r="Q76" s="12" t="s">
        <v>17</v>
      </c>
      <c r="R76" s="6">
        <v>0.75345874810190649</v>
      </c>
      <c r="S76" s="6">
        <v>0.12630757550194027</v>
      </c>
      <c r="T76" s="6">
        <v>0.11934789944322592</v>
      </c>
      <c r="U76" s="6">
        <v>8.8577695292728191E-4</v>
      </c>
      <c r="V76" s="79">
        <f t="shared" si="16"/>
        <v>0.99999999999999989</v>
      </c>
      <c r="W76" s="25"/>
      <c r="X76" s="25"/>
      <c r="Y76" s="25"/>
      <c r="Z76" s="25"/>
      <c r="AA76" s="25"/>
      <c r="AB76" s="25"/>
      <c r="AC76" s="25"/>
    </row>
    <row r="77" spans="1:29" x14ac:dyDescent="0.3">
      <c r="A77" s="13" t="s">
        <v>18</v>
      </c>
      <c r="B77" s="78">
        <f>SUM(B59:B76)</f>
        <v>1</v>
      </c>
      <c r="C77" s="78">
        <f t="shared" ref="C77:F77" si="17">SUM(C59:C76)</f>
        <v>1</v>
      </c>
      <c r="D77" s="78">
        <f t="shared" si="17"/>
        <v>1</v>
      </c>
      <c r="E77" s="78">
        <f t="shared" si="17"/>
        <v>1</v>
      </c>
      <c r="F77" s="78">
        <f t="shared" si="17"/>
        <v>1.0000000000000002</v>
      </c>
      <c r="G77" s="52"/>
      <c r="H77" s="52"/>
      <c r="I77" s="13" t="s">
        <v>18</v>
      </c>
      <c r="J77" s="78">
        <f>SUM(J59:J76)</f>
        <v>1</v>
      </c>
      <c r="K77" s="78">
        <f t="shared" ref="K77:N77" si="18">SUM(K59:K76)</f>
        <v>1</v>
      </c>
      <c r="L77" s="78">
        <f t="shared" si="18"/>
        <v>1</v>
      </c>
      <c r="M77" s="78">
        <f t="shared" si="18"/>
        <v>1</v>
      </c>
      <c r="N77" s="78">
        <f t="shared" si="18"/>
        <v>1.0000000000000002</v>
      </c>
      <c r="O77" s="41"/>
      <c r="P77" s="41"/>
      <c r="Q77" s="13" t="s">
        <v>18</v>
      </c>
      <c r="R77" s="19">
        <v>0.78802393654109604</v>
      </c>
      <c r="S77" s="11">
        <v>0.12019608057596448</v>
      </c>
      <c r="T77" s="11">
        <v>9.1002058969093594E-2</v>
      </c>
      <c r="U77" s="11">
        <v>7.7792391384595195E-4</v>
      </c>
      <c r="V77" s="78">
        <f t="shared" ref="V77" si="19">SUM(R77:U77)</f>
        <v>1</v>
      </c>
      <c r="W77" s="25"/>
      <c r="X77" s="25"/>
      <c r="Y77" s="25"/>
      <c r="Z77" s="25"/>
      <c r="AA77" s="25"/>
      <c r="AB77" s="25"/>
      <c r="AC77" s="25"/>
    </row>
    <row r="78" spans="1:29" s="25" customFormat="1" x14ac:dyDescent="0.3">
      <c r="A78" s="57" t="s">
        <v>44</v>
      </c>
    </row>
    <row r="79" spans="1:29" s="25" customFormat="1" x14ac:dyDescent="0.3">
      <c r="A79" s="47" t="s">
        <v>53</v>
      </c>
      <c r="I79" s="47" t="s">
        <v>54</v>
      </c>
      <c r="Q79" s="47" t="s">
        <v>55</v>
      </c>
    </row>
    <row r="80" spans="1:29" s="25" customFormat="1" x14ac:dyDescent="0.3">
      <c r="A80" s="58" t="s">
        <v>23</v>
      </c>
      <c r="I80" s="59" t="s">
        <v>24</v>
      </c>
      <c r="K80" s="47"/>
      <c r="L80" s="55"/>
      <c r="M80" s="55"/>
      <c r="Q80" s="58" t="s">
        <v>25</v>
      </c>
    </row>
    <row r="81" spans="1:29" ht="15" customHeight="1" x14ac:dyDescent="0.3">
      <c r="A81" s="100" t="s">
        <v>0</v>
      </c>
      <c r="B81" s="107" t="s">
        <v>20</v>
      </c>
      <c r="C81" s="107"/>
      <c r="D81" s="107"/>
      <c r="E81" s="107"/>
      <c r="F81" s="107"/>
      <c r="G81" s="25"/>
      <c r="H81" s="25"/>
      <c r="I81" s="100" t="s">
        <v>0</v>
      </c>
      <c r="J81" s="100" t="s">
        <v>32</v>
      </c>
      <c r="K81" s="100"/>
      <c r="L81" s="100"/>
      <c r="M81" s="100"/>
      <c r="N81" s="100"/>
      <c r="O81" s="25"/>
      <c r="P81" s="25"/>
      <c r="Q81" s="100" t="s">
        <v>0</v>
      </c>
      <c r="R81" s="100" t="str">
        <f>+R3</f>
        <v>3T2023</v>
      </c>
      <c r="S81" s="100"/>
      <c r="T81" s="100"/>
      <c r="U81" s="100"/>
      <c r="V81" s="100"/>
      <c r="W81" s="25"/>
      <c r="X81" s="25"/>
      <c r="Y81" s="25"/>
      <c r="Z81" s="25"/>
      <c r="AA81" s="25"/>
      <c r="AB81" s="25"/>
      <c r="AC81" s="25"/>
    </row>
    <row r="82" spans="1:29" ht="26.4" x14ac:dyDescent="0.3">
      <c r="A82" s="100" t="s">
        <v>0</v>
      </c>
      <c r="B82" s="8" t="str">
        <f>+B58</f>
        <v>3T2022</v>
      </c>
      <c r="C82" s="8" t="str">
        <f t="shared" ref="C82:F82" si="20">+C58</f>
        <v>4T2022</v>
      </c>
      <c r="D82" s="8" t="str">
        <f t="shared" si="20"/>
        <v>1T2023</v>
      </c>
      <c r="E82" s="8" t="str">
        <f t="shared" si="20"/>
        <v>2T2023</v>
      </c>
      <c r="F82" s="8" t="str">
        <f t="shared" si="20"/>
        <v>3T2023</v>
      </c>
      <c r="G82" s="25"/>
      <c r="H82" s="25"/>
      <c r="I82" s="100"/>
      <c r="J82" s="38" t="str">
        <f>+J58</f>
        <v>3T2022</v>
      </c>
      <c r="K82" s="38" t="str">
        <f t="shared" ref="K82:N82" si="21">+K58</f>
        <v>4T2022</v>
      </c>
      <c r="L82" s="38" t="str">
        <f t="shared" si="21"/>
        <v>1T2023</v>
      </c>
      <c r="M82" s="38" t="str">
        <f t="shared" si="21"/>
        <v>2T2023</v>
      </c>
      <c r="N82" s="38" t="str">
        <f t="shared" si="21"/>
        <v>3T2023</v>
      </c>
      <c r="O82" s="25"/>
      <c r="P82" s="25"/>
      <c r="Q82" s="100"/>
      <c r="R82" s="8" t="s">
        <v>31</v>
      </c>
      <c r="S82" s="8" t="s">
        <v>32</v>
      </c>
      <c r="T82" s="8" t="s">
        <v>33</v>
      </c>
      <c r="U82" s="8" t="s">
        <v>34</v>
      </c>
      <c r="V82" s="8" t="s">
        <v>20</v>
      </c>
      <c r="W82" s="25"/>
      <c r="X82" s="25"/>
      <c r="Y82" s="25"/>
      <c r="Z82" s="25"/>
      <c r="AA82" s="25"/>
      <c r="AB82" s="25"/>
      <c r="AC82" s="25"/>
    </row>
    <row r="83" spans="1:29" x14ac:dyDescent="0.3">
      <c r="A83" s="84" t="s">
        <v>1</v>
      </c>
      <c r="B83" s="6">
        <v>6.6456531158601687E-2</v>
      </c>
      <c r="C83" s="6">
        <v>5.8850863807796971E-2</v>
      </c>
      <c r="D83" s="6">
        <v>6.4403333446998973E-2</v>
      </c>
      <c r="E83" s="14">
        <v>5.9485038242057878E-2</v>
      </c>
      <c r="F83" s="21">
        <v>6.0323133187567622E-2</v>
      </c>
      <c r="G83" s="41"/>
      <c r="H83" s="41"/>
      <c r="I83" s="12" t="s">
        <v>1</v>
      </c>
      <c r="J83" s="6">
        <v>1.4756425929651353E-2</v>
      </c>
      <c r="K83" s="6">
        <v>8.6573835257196339E-3</v>
      </c>
      <c r="L83" s="6">
        <v>6.6478983513281447E-3</v>
      </c>
      <c r="M83" s="14">
        <v>5.8326735895524286E-3</v>
      </c>
      <c r="N83" s="14">
        <v>5.9843388212320542E-3</v>
      </c>
      <c r="O83" s="41"/>
      <c r="P83" s="41"/>
      <c r="Q83" s="12" t="s">
        <v>1</v>
      </c>
      <c r="R83" s="6">
        <v>5.0507359096022303E-2</v>
      </c>
      <c r="S83" s="29">
        <v>5.9843388212320542E-3</v>
      </c>
      <c r="T83" s="6">
        <v>3.806296633610319E-3</v>
      </c>
      <c r="U83" s="6">
        <v>2.5138636702946902E-5</v>
      </c>
      <c r="V83" s="21">
        <v>6.0323133187567622E-2</v>
      </c>
      <c r="W83" s="25"/>
      <c r="X83" s="25"/>
      <c r="Y83" s="25"/>
      <c r="Z83" s="25"/>
      <c r="AA83" s="25"/>
      <c r="AB83" s="25"/>
      <c r="AC83" s="25"/>
    </row>
    <row r="84" spans="1:29" x14ac:dyDescent="0.3">
      <c r="A84" s="84" t="s">
        <v>2</v>
      </c>
      <c r="B84" s="6">
        <v>4.8929836059992168E-2</v>
      </c>
      <c r="C84" s="6">
        <v>5.4664272280015726E-2</v>
      </c>
      <c r="D84" s="6">
        <v>5.8975074513315837E-2</v>
      </c>
      <c r="E84" s="14">
        <v>5.4036520444961746E-2</v>
      </c>
      <c r="F84" s="14">
        <v>4.5824016390059716E-2</v>
      </c>
      <c r="G84" s="41"/>
      <c r="H84" s="41"/>
      <c r="I84" s="12" t="s">
        <v>2</v>
      </c>
      <c r="J84" s="6">
        <v>1.0492032822049335E-2</v>
      </c>
      <c r="K84" s="6">
        <v>7.9312286816351253E-3</v>
      </c>
      <c r="L84" s="6">
        <v>5.9069509331539424E-3</v>
      </c>
      <c r="M84" s="14">
        <v>5.260970868023092E-3</v>
      </c>
      <c r="N84" s="14">
        <v>5.0076034723052646E-3</v>
      </c>
      <c r="O84" s="41"/>
      <c r="P84" s="41"/>
      <c r="Q84" s="12" t="s">
        <v>2</v>
      </c>
      <c r="R84" s="6">
        <v>3.698240036911498E-2</v>
      </c>
      <c r="S84" s="29">
        <v>5.0076034723052646E-3</v>
      </c>
      <c r="T84" s="6">
        <v>3.8012070313864139E-3</v>
      </c>
      <c r="U84" s="6">
        <v>3.2805517253056469E-5</v>
      </c>
      <c r="V84" s="14">
        <v>4.5824016390059716E-2</v>
      </c>
      <c r="W84" s="25"/>
      <c r="X84" s="25"/>
      <c r="Y84" s="25"/>
      <c r="Z84" s="25"/>
      <c r="AA84" s="25"/>
      <c r="AB84" s="25"/>
      <c r="AC84" s="25"/>
    </row>
    <row r="85" spans="1:29" x14ac:dyDescent="0.3">
      <c r="A85" s="85" t="s">
        <v>3</v>
      </c>
      <c r="B85" s="6">
        <v>4.0668595744680854E-2</v>
      </c>
      <c r="C85" s="6">
        <v>6.1012821820902632E-2</v>
      </c>
      <c r="D85" s="6">
        <v>7.3372637589871711E-2</v>
      </c>
      <c r="E85" s="14">
        <v>6.3750426639144195E-2</v>
      </c>
      <c r="F85" s="14">
        <v>4.7312677386910119E-2</v>
      </c>
      <c r="G85" s="41"/>
      <c r="H85" s="41"/>
      <c r="I85" s="12" t="s">
        <v>3</v>
      </c>
      <c r="J85" s="6">
        <v>5.0396595744680852E-3</v>
      </c>
      <c r="K85" s="6">
        <v>5.1845049824847805E-3</v>
      </c>
      <c r="L85" s="6">
        <v>3.4463875592220155E-3</v>
      </c>
      <c r="M85" s="14">
        <v>3.1316333038255424E-3</v>
      </c>
      <c r="N85" s="22">
        <v>2.9779962184605904E-3</v>
      </c>
      <c r="O85" s="41"/>
      <c r="P85" s="41"/>
      <c r="Q85" s="12" t="s">
        <v>3</v>
      </c>
      <c r="R85" s="6">
        <v>4.0148655490358162E-2</v>
      </c>
      <c r="S85" s="29">
        <v>2.9779962184605904E-3</v>
      </c>
      <c r="T85" s="6">
        <v>4.1507349298324911E-3</v>
      </c>
      <c r="U85" s="6">
        <v>3.5290748258876642E-5</v>
      </c>
      <c r="V85" s="14">
        <v>4.7312677386910119E-2</v>
      </c>
      <c r="W85" s="25"/>
      <c r="X85" s="25"/>
      <c r="Y85" s="25"/>
      <c r="Z85" s="25"/>
      <c r="AA85" s="25"/>
      <c r="AB85" s="25"/>
      <c r="AC85" s="25"/>
    </row>
    <row r="86" spans="1:29" x14ac:dyDescent="0.3">
      <c r="A86" s="84" t="s">
        <v>4</v>
      </c>
      <c r="B86" s="6">
        <v>5.6000764385113602E-2</v>
      </c>
      <c r="C86" s="6">
        <v>5.8542520823369588E-2</v>
      </c>
      <c r="D86" s="6">
        <v>5.0801673530899934E-2</v>
      </c>
      <c r="E86" s="14">
        <v>4.7502385434664882E-2</v>
      </c>
      <c r="F86" s="14">
        <v>4.3520549225619508E-2</v>
      </c>
      <c r="G86" s="41"/>
      <c r="H86" s="41"/>
      <c r="I86" s="12" t="s">
        <v>4</v>
      </c>
      <c r="J86" s="6">
        <v>1.7292848221780881E-2</v>
      </c>
      <c r="K86" s="6">
        <v>1.1036760588136709E-2</v>
      </c>
      <c r="L86" s="6">
        <v>6.372311659766163E-3</v>
      </c>
      <c r="M86" s="14">
        <v>5.3992939384849671E-3</v>
      </c>
      <c r="N86" s="14">
        <v>4.8265856410770478E-3</v>
      </c>
      <c r="O86" s="41"/>
      <c r="P86" s="41"/>
      <c r="Q86" s="12" t="s">
        <v>4</v>
      </c>
      <c r="R86" s="6">
        <v>3.6550921629958155E-2</v>
      </c>
      <c r="S86" s="29">
        <v>4.8265856410770478E-3</v>
      </c>
      <c r="T86" s="6">
        <v>2.1335594680595986E-3</v>
      </c>
      <c r="U86" s="6">
        <v>9.4824865247093275E-6</v>
      </c>
      <c r="V86" s="14">
        <v>4.3520549225619508E-2</v>
      </c>
      <c r="W86" s="25"/>
      <c r="X86" s="25"/>
      <c r="Y86" s="25"/>
      <c r="Z86" s="25"/>
      <c r="AA86" s="25"/>
      <c r="AB86" s="25"/>
      <c r="AC86" s="25"/>
    </row>
    <row r="87" spans="1:29" x14ac:dyDescent="0.3">
      <c r="A87" s="84" t="s">
        <v>5</v>
      </c>
      <c r="B87" s="6">
        <v>4.5148685365002432E-2</v>
      </c>
      <c r="C87" s="6">
        <v>4.1267970813754579E-2</v>
      </c>
      <c r="D87" s="6">
        <v>4.0396927120645763E-2</v>
      </c>
      <c r="E87" s="14">
        <v>4.1042175256361627E-2</v>
      </c>
      <c r="F87" s="14">
        <v>4.0466028339648651E-2</v>
      </c>
      <c r="G87" s="41"/>
      <c r="H87" s="41"/>
      <c r="I87" s="12" t="s">
        <v>5</v>
      </c>
      <c r="J87" s="6">
        <v>1.5037330349949607E-2</v>
      </c>
      <c r="K87" s="6">
        <v>1.3521343621978552E-2</v>
      </c>
      <c r="L87" s="6">
        <v>8.9322410283651649E-3</v>
      </c>
      <c r="M87" s="14">
        <v>7.8472755802380285E-3</v>
      </c>
      <c r="N87" s="21">
        <v>7.7450272944663582E-3</v>
      </c>
      <c r="O87" s="41"/>
      <c r="P87" s="41"/>
      <c r="Q87" s="12" t="s">
        <v>5</v>
      </c>
      <c r="R87" s="6">
        <v>2.8081588935952653E-2</v>
      </c>
      <c r="S87" s="29">
        <v>7.7450272944663582E-3</v>
      </c>
      <c r="T87" s="6">
        <v>4.6377941799849208E-3</v>
      </c>
      <c r="U87" s="6">
        <v>1.61792924471827E-6</v>
      </c>
      <c r="V87" s="14">
        <v>4.0466028339648651E-2</v>
      </c>
      <c r="W87" s="25"/>
      <c r="X87" s="25"/>
      <c r="Y87" s="25"/>
      <c r="Z87" s="25"/>
      <c r="AA87" s="25"/>
      <c r="AB87" s="25"/>
      <c r="AC87" s="25"/>
    </row>
    <row r="88" spans="1:29" x14ac:dyDescent="0.3">
      <c r="A88" s="84" t="s">
        <v>6</v>
      </c>
      <c r="B88" s="6">
        <v>4.8888514996009706E-2</v>
      </c>
      <c r="C88" s="6">
        <v>6.483583851777848E-2</v>
      </c>
      <c r="D88" s="6">
        <v>6.9808756497491756E-2</v>
      </c>
      <c r="E88" s="14">
        <v>6.1658692257305595E-2</v>
      </c>
      <c r="F88" s="14">
        <v>4.8530873505910697E-2</v>
      </c>
      <c r="G88" s="41"/>
      <c r="H88" s="41"/>
      <c r="I88" s="12" t="s">
        <v>6</v>
      </c>
      <c r="J88" s="6">
        <v>6.6050198150594455E-3</v>
      </c>
      <c r="K88" s="6">
        <v>4.9884201444076112E-3</v>
      </c>
      <c r="L88" s="6">
        <v>4.0272537305982795E-3</v>
      </c>
      <c r="M88" s="14">
        <v>5.1200921117943443E-3</v>
      </c>
      <c r="N88" s="22">
        <v>3.4529057617110111E-3</v>
      </c>
      <c r="O88" s="41"/>
      <c r="P88" s="41"/>
      <c r="Q88" s="12" t="s">
        <v>6</v>
      </c>
      <c r="R88" s="6">
        <v>4.1973748859409001E-2</v>
      </c>
      <c r="S88" s="29">
        <v>3.4529057617110111E-3</v>
      </c>
      <c r="T88" s="6">
        <v>3.0272360678082763E-3</v>
      </c>
      <c r="U88" s="6">
        <v>7.698281698240942E-5</v>
      </c>
      <c r="V88" s="14">
        <v>4.8530873505910697E-2</v>
      </c>
      <c r="W88" s="25"/>
      <c r="X88" s="25"/>
      <c r="Y88" s="25"/>
      <c r="Z88" s="25"/>
      <c r="AA88" s="25"/>
      <c r="AB88" s="25"/>
      <c r="AC88" s="25"/>
    </row>
    <row r="89" spans="1:29" x14ac:dyDescent="0.3">
      <c r="A89" s="84" t="s">
        <v>7</v>
      </c>
      <c r="B89" s="6">
        <v>4.2211735061682763E-2</v>
      </c>
      <c r="C89" s="6">
        <v>4.7519081571604338E-2</v>
      </c>
      <c r="D89" s="6">
        <v>5.2870228454882276E-2</v>
      </c>
      <c r="E89" s="14">
        <v>4.4351581470380437E-2</v>
      </c>
      <c r="F89" s="14">
        <v>4.1444568804264281E-2</v>
      </c>
      <c r="G89" s="41"/>
      <c r="H89" s="41"/>
      <c r="I89" s="12" t="s">
        <v>7</v>
      </c>
      <c r="J89" s="6">
        <v>9.7234169994571493E-3</v>
      </c>
      <c r="K89" s="6">
        <v>6.8623101628880467E-3</v>
      </c>
      <c r="L89" s="6">
        <v>5.7604904599268657E-3</v>
      </c>
      <c r="M89" s="14">
        <v>4.1662949200523738E-3</v>
      </c>
      <c r="N89" s="14">
        <v>5.0972543021327171E-3</v>
      </c>
      <c r="O89" s="41"/>
      <c r="P89" s="41"/>
      <c r="Q89" s="12" t="s">
        <v>7</v>
      </c>
      <c r="R89" s="6">
        <v>3.1809197789263402E-2</v>
      </c>
      <c r="S89" s="29">
        <v>5.0972543021327171E-3</v>
      </c>
      <c r="T89" s="6">
        <v>4.4836959139130383E-3</v>
      </c>
      <c r="U89" s="6">
        <v>5.442079895512066E-5</v>
      </c>
      <c r="V89" s="14">
        <v>4.1444568804264281E-2</v>
      </c>
      <c r="W89" s="25"/>
      <c r="X89" s="25"/>
      <c r="Y89" s="25"/>
      <c r="Z89" s="25"/>
      <c r="AA89" s="25"/>
      <c r="AB89" s="25"/>
      <c r="AC89" s="25"/>
    </row>
    <row r="90" spans="1:29" x14ac:dyDescent="0.3">
      <c r="A90" s="84" t="s">
        <v>8</v>
      </c>
      <c r="B90" s="6">
        <v>5.54301505474048E-2</v>
      </c>
      <c r="C90" s="6">
        <v>4.9196118261419265E-2</v>
      </c>
      <c r="D90" s="6">
        <v>6.134191302785974E-2</v>
      </c>
      <c r="E90" s="14">
        <v>4.9574990946773825E-2</v>
      </c>
      <c r="F90" s="14">
        <v>4.6938555493703397E-2</v>
      </c>
      <c r="G90" s="41"/>
      <c r="H90" s="41"/>
      <c r="I90" s="12" t="s">
        <v>8</v>
      </c>
      <c r="J90" s="6">
        <v>1.3439369350379319E-2</v>
      </c>
      <c r="K90" s="6">
        <v>8.4155198698639376E-3</v>
      </c>
      <c r="L90" s="6">
        <v>7.3457624604800426E-3</v>
      </c>
      <c r="M90" s="14">
        <v>5.4794948673473065E-3</v>
      </c>
      <c r="N90" s="14">
        <v>6.1647239740094369E-3</v>
      </c>
      <c r="O90" s="41"/>
      <c r="P90" s="41"/>
      <c r="Q90" s="12" t="s">
        <v>8</v>
      </c>
      <c r="R90" s="6">
        <v>3.5525137251897321E-2</v>
      </c>
      <c r="S90" s="29">
        <v>6.1647239740094369E-3</v>
      </c>
      <c r="T90" s="6">
        <v>5.1930951294476765E-3</v>
      </c>
      <c r="U90" s="6">
        <v>5.5599138348963248E-5</v>
      </c>
      <c r="V90" s="14">
        <v>4.6938555493703397E-2</v>
      </c>
      <c r="W90" s="25"/>
      <c r="X90" s="25"/>
      <c r="Y90" s="25"/>
      <c r="Z90" s="25"/>
      <c r="AA90" s="25"/>
      <c r="AB90" s="25"/>
      <c r="AC90" s="25"/>
    </row>
    <row r="91" spans="1:29" x14ac:dyDescent="0.3">
      <c r="A91" s="84" t="s">
        <v>9</v>
      </c>
      <c r="B91" s="6">
        <v>5.2776313921607025E-2</v>
      </c>
      <c r="C91" s="6">
        <v>5.4230448044429669E-2</v>
      </c>
      <c r="D91" s="6">
        <v>6.0718756004471457E-2</v>
      </c>
      <c r="E91" s="14">
        <v>5.4233217271495701E-2</v>
      </c>
      <c r="F91" s="14">
        <v>4.9305373197784198E-2</v>
      </c>
      <c r="G91" s="41"/>
      <c r="H91" s="41"/>
      <c r="I91" s="12" t="s">
        <v>9</v>
      </c>
      <c r="J91" s="6">
        <v>1.0695410301284045E-2</v>
      </c>
      <c r="K91" s="6">
        <v>7.9183116302489285E-3</v>
      </c>
      <c r="L91" s="6">
        <v>6.7148836499879277E-3</v>
      </c>
      <c r="M91" s="14">
        <v>5.966069217390158E-3</v>
      </c>
      <c r="N91" s="14">
        <v>5.6312079795592567E-3</v>
      </c>
      <c r="O91" s="41"/>
      <c r="P91" s="41"/>
      <c r="Q91" s="12" t="s">
        <v>9</v>
      </c>
      <c r="R91" s="6">
        <v>3.9885291751593284E-2</v>
      </c>
      <c r="S91" s="29">
        <v>5.6312079795592567E-3</v>
      </c>
      <c r="T91" s="6">
        <v>3.7478498236312419E-3</v>
      </c>
      <c r="U91" s="6">
        <v>4.1023643000412209E-5</v>
      </c>
      <c r="V91" s="14">
        <v>4.9305373197784198E-2</v>
      </c>
      <c r="W91" s="25"/>
      <c r="X91" s="25"/>
      <c r="Y91" s="25"/>
      <c r="Z91" s="25"/>
      <c r="AA91" s="25"/>
      <c r="AB91" s="25"/>
      <c r="AC91" s="25"/>
    </row>
    <row r="92" spans="1:29" x14ac:dyDescent="0.3">
      <c r="A92" s="84" t="s">
        <v>41</v>
      </c>
      <c r="B92" s="6">
        <v>2.2403195107491652E-2</v>
      </c>
      <c r="C92" s="6">
        <v>1.6745739434421623E-2</v>
      </c>
      <c r="D92" s="6">
        <v>1.5480166037264754E-2</v>
      </c>
      <c r="E92" s="14">
        <v>1.6897105357504716E-2</v>
      </c>
      <c r="F92" s="22">
        <v>1.6811431773606052E-2</v>
      </c>
      <c r="G92" s="41"/>
      <c r="H92" s="41"/>
      <c r="I92" s="12" t="s">
        <v>41</v>
      </c>
      <c r="J92" s="6">
        <v>5.3043776716902246E-4</v>
      </c>
      <c r="K92" s="6">
        <v>5.3061988888195271E-4</v>
      </c>
      <c r="L92" s="6">
        <v>4.8375518866452356E-4</v>
      </c>
      <c r="M92" s="14">
        <v>1.7146509126619177E-4</v>
      </c>
      <c r="N92" s="22">
        <v>3.1132281062233428E-4</v>
      </c>
      <c r="O92" s="41"/>
      <c r="P92" s="41"/>
      <c r="Q92" s="12" t="s">
        <v>41</v>
      </c>
      <c r="R92" s="6">
        <v>1.4211886304909561E-2</v>
      </c>
      <c r="S92" s="29">
        <v>3.1132281062233428E-4</v>
      </c>
      <c r="T92" s="6">
        <v>2.2570903770119236E-3</v>
      </c>
      <c r="U92" s="6">
        <v>3.113228106223343E-5</v>
      </c>
      <c r="V92" s="22">
        <v>1.6811431773606052E-2</v>
      </c>
      <c r="W92" s="25"/>
      <c r="X92" s="25"/>
      <c r="Y92" s="25"/>
      <c r="Z92" s="25"/>
      <c r="AA92" s="25"/>
      <c r="AB92" s="25"/>
      <c r="AC92" s="25"/>
    </row>
    <row r="93" spans="1:29" x14ac:dyDescent="0.3">
      <c r="A93" s="84" t="s">
        <v>10</v>
      </c>
      <c r="B93" s="6">
        <v>4.8636174137633277E-2</v>
      </c>
      <c r="C93" s="6">
        <v>4.4213114799089931E-2</v>
      </c>
      <c r="D93" s="6">
        <v>5.0850312422544813E-2</v>
      </c>
      <c r="E93" s="14">
        <v>4.7017130066638949E-2</v>
      </c>
      <c r="F93" s="14">
        <v>4.5725814216020386E-2</v>
      </c>
      <c r="G93" s="41"/>
      <c r="H93" s="41"/>
      <c r="I93" s="12" t="s">
        <v>10</v>
      </c>
      <c r="J93" s="6">
        <v>1.1959669870211869E-2</v>
      </c>
      <c r="K93" s="6">
        <v>6.8809744021824147E-3</v>
      </c>
      <c r="L93" s="6">
        <v>6.5406751832563972E-3</v>
      </c>
      <c r="M93" s="14">
        <v>5.6595402330900631E-3</v>
      </c>
      <c r="N93" s="14">
        <v>6.4141220327832904E-3</v>
      </c>
      <c r="O93" s="41"/>
      <c r="P93" s="41"/>
      <c r="Q93" s="12" t="s">
        <v>10</v>
      </c>
      <c r="R93" s="6">
        <v>3.3396146290094401E-2</v>
      </c>
      <c r="S93" s="29">
        <v>6.4141220327832904E-3</v>
      </c>
      <c r="T93" s="6">
        <v>5.905181618905091E-3</v>
      </c>
      <c r="U93" s="6">
        <v>1.0364274237605351E-5</v>
      </c>
      <c r="V93" s="14">
        <v>4.5725814216020386E-2</v>
      </c>
      <c r="W93" s="25"/>
      <c r="X93" s="25"/>
      <c r="Y93" s="25"/>
      <c r="Z93" s="25"/>
      <c r="AA93" s="25"/>
      <c r="AB93" s="25"/>
      <c r="AC93" s="25"/>
    </row>
    <row r="94" spans="1:29" x14ac:dyDescent="0.3">
      <c r="A94" s="84" t="s">
        <v>11</v>
      </c>
      <c r="B94" s="6">
        <v>5.7403301626106122E-2</v>
      </c>
      <c r="C94" s="6">
        <v>5.1979725491571122E-2</v>
      </c>
      <c r="D94" s="6">
        <v>6.1685742234630782E-2</v>
      </c>
      <c r="E94" s="14">
        <v>5.5976292393809683E-2</v>
      </c>
      <c r="F94" s="21">
        <v>5.8062136399816215E-2</v>
      </c>
      <c r="G94" s="41"/>
      <c r="H94" s="41"/>
      <c r="I94" s="12" t="s">
        <v>11</v>
      </c>
      <c r="J94" s="6">
        <v>1.0031013699342665E-2</v>
      </c>
      <c r="K94" s="6">
        <v>5.8789840928482103E-3</v>
      </c>
      <c r="L94" s="6">
        <v>6.0405244462203907E-3</v>
      </c>
      <c r="M94" s="14">
        <v>5.9204198092294765E-3</v>
      </c>
      <c r="N94" s="21">
        <v>7.8301441134788485E-3</v>
      </c>
      <c r="O94" s="41"/>
      <c r="P94" s="41"/>
      <c r="Q94" s="12" t="s">
        <v>11</v>
      </c>
      <c r="R94" s="6">
        <v>4.1894506603852952E-2</v>
      </c>
      <c r="S94" s="29">
        <v>7.8301441134788485E-3</v>
      </c>
      <c r="T94" s="6">
        <v>8.2740679863587234E-3</v>
      </c>
      <c r="U94" s="6">
        <v>6.3417696125696467E-5</v>
      </c>
      <c r="V94" s="21">
        <v>5.8062136399816215E-2</v>
      </c>
      <c r="W94" s="25"/>
      <c r="X94" s="25"/>
      <c r="Y94" s="25"/>
      <c r="Z94" s="25"/>
      <c r="AA94" s="25"/>
      <c r="AB94" s="25"/>
      <c r="AC94" s="25"/>
    </row>
    <row r="95" spans="1:29" x14ac:dyDescent="0.3">
      <c r="A95" s="85" t="s">
        <v>12</v>
      </c>
      <c r="B95" s="6">
        <v>5.3372954615622102E-2</v>
      </c>
      <c r="C95" s="6">
        <v>4.4582164028736916E-2</v>
      </c>
      <c r="D95" s="6">
        <v>5.0106603533833581E-2</v>
      </c>
      <c r="E95" s="14">
        <v>4.0314557366357223E-2</v>
      </c>
      <c r="F95" s="14">
        <v>3.9388701366872628E-2</v>
      </c>
      <c r="G95" s="41"/>
      <c r="H95" s="41"/>
      <c r="I95" s="12" t="s">
        <v>12</v>
      </c>
      <c r="J95" s="6">
        <v>1.8110978182566635E-2</v>
      </c>
      <c r="K95" s="6">
        <v>1.1342053788814621E-2</v>
      </c>
      <c r="L95" s="6">
        <v>9.4699249628827087E-3</v>
      </c>
      <c r="M95" s="14">
        <v>5.9404511471133053E-3</v>
      </c>
      <c r="N95" s="14">
        <v>7.6863556773781169E-3</v>
      </c>
      <c r="O95" s="41"/>
      <c r="P95" s="41"/>
      <c r="Q95" s="12" t="s">
        <v>12</v>
      </c>
      <c r="R95" s="6">
        <v>2.8851334645898449E-2</v>
      </c>
      <c r="S95" s="29">
        <v>7.6863556773781169E-3</v>
      </c>
      <c r="T95" s="6">
        <v>2.7954753349363928E-3</v>
      </c>
      <c r="U95" s="6">
        <v>5.5535708659672369E-5</v>
      </c>
      <c r="V95" s="14">
        <v>3.9388701366872628E-2</v>
      </c>
      <c r="W95" s="25"/>
      <c r="X95" s="25"/>
      <c r="Y95" s="25"/>
      <c r="Z95" s="25"/>
      <c r="AA95" s="25"/>
      <c r="AB95" s="25"/>
      <c r="AC95" s="25"/>
    </row>
    <row r="96" spans="1:29" x14ac:dyDescent="0.3">
      <c r="A96" s="85" t="s">
        <v>13</v>
      </c>
      <c r="B96" s="6">
        <v>4.0183064548084159E-2</v>
      </c>
      <c r="C96" s="6">
        <v>5.3343095158003048E-2</v>
      </c>
      <c r="D96" s="6">
        <v>5.4244686234817811E-2</v>
      </c>
      <c r="E96" s="14">
        <v>4.1993247912183375E-2</v>
      </c>
      <c r="F96" s="22">
        <v>3.8349769136440164E-2</v>
      </c>
      <c r="G96" s="41"/>
      <c r="H96" s="41"/>
      <c r="I96" s="12" t="s">
        <v>13</v>
      </c>
      <c r="J96" s="6">
        <v>8.6896223798391247E-3</v>
      </c>
      <c r="K96" s="6">
        <v>8.0495478560262783E-3</v>
      </c>
      <c r="L96" s="6">
        <v>6.4168459008097168E-3</v>
      </c>
      <c r="M96" s="14">
        <v>3.8893605259521036E-3</v>
      </c>
      <c r="N96" s="14">
        <v>4.3964623264580284E-3</v>
      </c>
      <c r="O96" s="41"/>
      <c r="P96" s="41"/>
      <c r="Q96" s="12" t="s">
        <v>13</v>
      </c>
      <c r="R96" s="6">
        <v>2.9545015436905835E-2</v>
      </c>
      <c r="S96" s="29">
        <v>4.3964623264580284E-3</v>
      </c>
      <c r="T96" s="6">
        <v>4.372804233221483E-3</v>
      </c>
      <c r="U96" s="6">
        <v>3.5487139854818171E-5</v>
      </c>
      <c r="V96" s="22">
        <v>3.8349769136440164E-2</v>
      </c>
      <c r="W96" s="25"/>
      <c r="X96" s="25"/>
      <c r="Y96" s="25"/>
      <c r="Z96" s="25"/>
      <c r="AA96" s="25"/>
      <c r="AB96" s="25"/>
      <c r="AC96" s="25"/>
    </row>
    <row r="97" spans="1:29" x14ac:dyDescent="0.3">
      <c r="A97" s="84" t="s">
        <v>14</v>
      </c>
      <c r="B97" s="6">
        <v>5.4748643887261972E-2</v>
      </c>
      <c r="C97" s="6">
        <v>5.4023891639316902E-2</v>
      </c>
      <c r="D97" s="6">
        <v>6.6150058171943776E-2</v>
      </c>
      <c r="E97" s="14">
        <v>5.6213955055842611E-2</v>
      </c>
      <c r="F97" s="14">
        <v>5.1331111646118172E-2</v>
      </c>
      <c r="G97" s="41"/>
      <c r="H97" s="41"/>
      <c r="I97" s="12" t="s">
        <v>14</v>
      </c>
      <c r="J97" s="6">
        <v>1.1838595737641162E-2</v>
      </c>
      <c r="K97" s="6">
        <v>7.6509799558695368E-3</v>
      </c>
      <c r="L97" s="6">
        <v>7.1214371130062289E-3</v>
      </c>
      <c r="M97" s="14">
        <v>5.1647348442442923E-3</v>
      </c>
      <c r="N97" s="14">
        <v>5.6358130142643379E-3</v>
      </c>
      <c r="O97" s="41"/>
      <c r="P97" s="41"/>
      <c r="Q97" s="12" t="s">
        <v>14</v>
      </c>
      <c r="R97" s="6">
        <v>4.0692758628236778E-2</v>
      </c>
      <c r="S97" s="29">
        <v>5.6358130142643379E-3</v>
      </c>
      <c r="T97" s="6">
        <v>4.9288165426231035E-3</v>
      </c>
      <c r="U97" s="6">
        <v>7.3723460993953526E-5</v>
      </c>
      <c r="V97" s="14">
        <v>5.1331111646118172E-2</v>
      </c>
      <c r="W97" s="25"/>
      <c r="X97" s="25"/>
      <c r="Y97" s="25"/>
      <c r="Z97" s="25"/>
      <c r="AA97" s="25"/>
      <c r="AB97" s="25"/>
      <c r="AC97" s="25"/>
    </row>
    <row r="98" spans="1:29" x14ac:dyDescent="0.3">
      <c r="A98" s="85" t="s">
        <v>15</v>
      </c>
      <c r="B98" s="6">
        <v>5.2991739668008311E-2</v>
      </c>
      <c r="C98" s="6">
        <v>4.6649832073290633E-2</v>
      </c>
      <c r="D98" s="6">
        <v>5.9180008814763423E-2</v>
      </c>
      <c r="E98" s="14">
        <v>5.2677926103956045E-2</v>
      </c>
      <c r="F98" s="14">
        <v>5.1297722187906743E-2</v>
      </c>
      <c r="G98" s="41"/>
      <c r="H98" s="41"/>
      <c r="I98" s="12" t="s">
        <v>15</v>
      </c>
      <c r="J98" s="6">
        <v>1.067507607046712E-2</v>
      </c>
      <c r="K98" s="6">
        <v>6.1724412092472878E-3</v>
      </c>
      <c r="L98" s="6">
        <v>5.7874158342824476E-3</v>
      </c>
      <c r="M98" s="14">
        <v>5.3521513101178189E-3</v>
      </c>
      <c r="N98" s="14">
        <v>5.8598054040910081E-3</v>
      </c>
      <c r="O98" s="41"/>
      <c r="P98" s="41"/>
      <c r="Q98" s="12" t="s">
        <v>15</v>
      </c>
      <c r="R98" s="6">
        <v>3.9849499180951618E-2</v>
      </c>
      <c r="S98" s="29">
        <v>5.8598054040910081E-3</v>
      </c>
      <c r="T98" s="6">
        <v>5.5797331932248579E-3</v>
      </c>
      <c r="U98" s="6">
        <v>8.6844096392604789E-6</v>
      </c>
      <c r="V98" s="14">
        <v>5.1297722187906743E-2</v>
      </c>
      <c r="W98" s="25"/>
      <c r="X98" s="25"/>
      <c r="Y98" s="25"/>
      <c r="Z98" s="25"/>
      <c r="AA98" s="25"/>
      <c r="AB98" s="25"/>
      <c r="AC98" s="25"/>
    </row>
    <row r="99" spans="1:29" x14ac:dyDescent="0.3">
      <c r="A99" s="84" t="s">
        <v>16</v>
      </c>
      <c r="B99" s="6">
        <v>4.4919263987983481E-2</v>
      </c>
      <c r="C99" s="6">
        <v>5.1522341933725554E-2</v>
      </c>
      <c r="D99" s="6">
        <v>5.6264030424327476E-2</v>
      </c>
      <c r="E99" s="14">
        <v>4.7998583950777329E-2</v>
      </c>
      <c r="F99" s="14">
        <v>4.1628963775393518E-2</v>
      </c>
      <c r="G99" s="41"/>
      <c r="H99" s="41"/>
      <c r="I99" s="12" t="s">
        <v>16</v>
      </c>
      <c r="J99" s="6">
        <v>8.4416072099136319E-3</v>
      </c>
      <c r="K99" s="6">
        <v>7.0460040555779197E-3</v>
      </c>
      <c r="L99" s="6">
        <v>4.964179499536793E-3</v>
      </c>
      <c r="M99" s="14">
        <v>3.7993996749070094E-3</v>
      </c>
      <c r="N99" s="14">
        <v>4.1266021657203654E-3</v>
      </c>
      <c r="O99" s="41"/>
      <c r="P99" s="41"/>
      <c r="Q99" s="12" t="s">
        <v>16</v>
      </c>
      <c r="R99" s="6">
        <v>3.374615927689998E-2</v>
      </c>
      <c r="S99" s="29">
        <v>4.1266021657203654E-3</v>
      </c>
      <c r="T99" s="6">
        <v>3.7139419491483291E-3</v>
      </c>
      <c r="U99" s="6">
        <v>4.2260383624847118E-5</v>
      </c>
      <c r="V99" s="14">
        <v>4.1628963775393518E-2</v>
      </c>
      <c r="W99" s="25"/>
      <c r="X99" s="25"/>
      <c r="Y99" s="25"/>
      <c r="Z99" s="25"/>
      <c r="AA99" s="25"/>
      <c r="AB99" s="25"/>
      <c r="AC99" s="25"/>
    </row>
    <row r="100" spans="1:29" x14ac:dyDescent="0.3">
      <c r="A100" s="85" t="s">
        <v>17</v>
      </c>
      <c r="B100" s="6">
        <v>3.3009286565475401E-2</v>
      </c>
      <c r="C100" s="6">
        <v>4.7245721947641206E-2</v>
      </c>
      <c r="D100" s="6">
        <v>5.419319499210247E-2</v>
      </c>
      <c r="E100" s="14">
        <v>4.5162083121970516E-2</v>
      </c>
      <c r="F100" s="22">
        <v>3.5477687276188136E-2</v>
      </c>
      <c r="G100" s="41"/>
      <c r="H100" s="41"/>
      <c r="I100" s="12" t="s">
        <v>17</v>
      </c>
      <c r="J100" s="6">
        <v>6.9408500547684677E-3</v>
      </c>
      <c r="K100" s="6">
        <v>6.6365429248289379E-3</v>
      </c>
      <c r="L100" s="6">
        <v>5.9248365154817868E-3</v>
      </c>
      <c r="M100" s="14">
        <v>4.3511392611829975E-3</v>
      </c>
      <c r="N100" s="14">
        <v>4.4811006642713593E-3</v>
      </c>
      <c r="O100" s="41"/>
      <c r="P100" s="41"/>
      <c r="Q100" s="12" t="s">
        <v>17</v>
      </c>
      <c r="R100" s="6">
        <v>2.6730973840667652E-2</v>
      </c>
      <c r="S100" s="29">
        <v>4.4811006642713593E-3</v>
      </c>
      <c r="T100" s="6">
        <v>4.2341874535167176E-3</v>
      </c>
      <c r="U100" s="6">
        <v>3.1425317732408931E-5</v>
      </c>
      <c r="V100" s="22">
        <v>3.5477687276188136E-2</v>
      </c>
      <c r="W100" s="25"/>
      <c r="X100" s="25"/>
      <c r="Y100" s="25"/>
      <c r="Z100" s="25"/>
      <c r="AA100" s="25"/>
      <c r="AB100" s="25"/>
      <c r="AC100" s="25"/>
    </row>
    <row r="101" spans="1:29" x14ac:dyDescent="0.3">
      <c r="A101" s="13" t="s">
        <v>18</v>
      </c>
      <c r="B101" s="11">
        <v>5.2564115992294082E-2</v>
      </c>
      <c r="C101" s="11">
        <v>5.166799353047738E-2</v>
      </c>
      <c r="D101" s="11">
        <v>5.8403286408016841E-2</v>
      </c>
      <c r="E101" s="11">
        <v>5.1679017069472678E-2</v>
      </c>
      <c r="F101" s="11">
        <v>4.8470749040711116E-2</v>
      </c>
      <c r="G101" s="41"/>
      <c r="H101" s="41"/>
      <c r="I101" s="13" t="s">
        <v>18</v>
      </c>
      <c r="J101" s="11">
        <v>1.2090219342015981E-2</v>
      </c>
      <c r="K101" s="11">
        <v>8.0611597350313188E-3</v>
      </c>
      <c r="L101" s="11">
        <v>6.6834961016596821E-3</v>
      </c>
      <c r="M101" s="11">
        <v>5.4738010356033592E-3</v>
      </c>
      <c r="N101" s="11">
        <v>5.8259940572746661E-3</v>
      </c>
      <c r="O101" s="41"/>
      <c r="P101" s="41"/>
      <c r="Q101" s="13" t="s">
        <v>18</v>
      </c>
      <c r="R101" s="24">
        <v>3.819611046615673E-2</v>
      </c>
      <c r="S101" s="24">
        <v>5.8259940572746661E-3</v>
      </c>
      <c r="T101" s="24">
        <v>4.4109379624789292E-3</v>
      </c>
      <c r="U101" s="24">
        <v>3.7706554800794913E-5</v>
      </c>
      <c r="V101" s="11">
        <v>4.8470749040711116E-2</v>
      </c>
      <c r="W101" s="25"/>
      <c r="X101" s="25"/>
      <c r="Y101" s="25"/>
      <c r="Z101" s="25"/>
      <c r="AA101" s="25"/>
      <c r="AB101" s="25"/>
      <c r="AC101" s="25"/>
    </row>
    <row r="102" spans="1:29" x14ac:dyDescent="0.3">
      <c r="A102" s="25"/>
      <c r="B102" s="49"/>
      <c r="C102" s="25"/>
      <c r="D102" s="25"/>
      <c r="E102" s="25"/>
      <c r="F102" s="49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</row>
    <row r="103" spans="1:29" x14ac:dyDescent="0.3">
      <c r="A103" s="34" t="s">
        <v>57</v>
      </c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</row>
    <row r="104" spans="1:29" x14ac:dyDescent="0.3">
      <c r="A104" s="34" t="s">
        <v>56</v>
      </c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</row>
    <row r="105" spans="1:29" x14ac:dyDescent="0.3">
      <c r="A105" s="34" t="s">
        <v>44</v>
      </c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</row>
    <row r="106" spans="1:29" x14ac:dyDescent="0.3">
      <c r="A106" s="34" t="s">
        <v>43</v>
      </c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</row>
    <row r="107" spans="1:29" x14ac:dyDescent="0.3">
      <c r="A107" s="34" t="s">
        <v>42</v>
      </c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</row>
    <row r="108" spans="1:29" x14ac:dyDescent="0.3">
      <c r="Z108" s="25"/>
      <c r="AA108" s="25"/>
    </row>
  </sheetData>
  <mergeCells count="26">
    <mergeCell ref="I34:I35"/>
    <mergeCell ref="B34:F34"/>
    <mergeCell ref="B57:F57"/>
    <mergeCell ref="J34:N34"/>
    <mergeCell ref="R34:V34"/>
    <mergeCell ref="Q34:Q35"/>
    <mergeCell ref="J57:N57"/>
    <mergeCell ref="I57:I58"/>
    <mergeCell ref="R57:V57"/>
    <mergeCell ref="Q57:Q58"/>
    <mergeCell ref="A1:V1"/>
    <mergeCell ref="A81:A82"/>
    <mergeCell ref="B81:F81"/>
    <mergeCell ref="J81:N81"/>
    <mergeCell ref="A34:A35"/>
    <mergeCell ref="R81:V81"/>
    <mergeCell ref="I81:I82"/>
    <mergeCell ref="Q81:Q82"/>
    <mergeCell ref="A3:A4"/>
    <mergeCell ref="N3:Q3"/>
    <mergeCell ref="R3:U3"/>
    <mergeCell ref="A31:V31"/>
    <mergeCell ref="A57:A58"/>
    <mergeCell ref="B3:E3"/>
    <mergeCell ref="F3:I3"/>
    <mergeCell ref="J3:M3"/>
  </mergeCells>
  <printOptions horizontalCentered="1" verticalCentered="1"/>
  <pageMargins left="0.25" right="0.25" top="0.75" bottom="0.75" header="0.3" footer="0.3"/>
  <pageSetup paperSize="9" scale="30" orientation="landscape" horizontalDpi="1200" verticalDpi="1200" r:id="rId1"/>
  <headerFooter>
    <oddFooter>&amp;C&amp;"Calibri"&amp;11&amp;K000000&amp;F&amp;A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CC GAS CA </vt:lpstr>
      <vt:lpstr>CC ELECTRICIDAD CA</vt:lpstr>
      <vt:lpstr>'CC ELECTRICIDAD CA'!Área_de_impresión</vt:lpstr>
      <vt:lpstr>'CC GAS CA '!Área_de_impresión</vt:lpstr>
    </vt:vector>
  </TitlesOfParts>
  <Company>CNMC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Páez de la Rosa, Elías</dc:creator>
  <cp:lastModifiedBy>CNMC</cp:lastModifiedBy>
  <cp:lastPrinted>2023-11-28T10:58:46Z</cp:lastPrinted>
  <dcterms:created xsi:type="dcterms:W3CDTF">2022-03-23T12:09:25Z</dcterms:created>
  <dcterms:modified xsi:type="dcterms:W3CDTF">2023-12-07T17:25:04Z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7707d3e-ee9a-4b44-b9d3-ec2af873d3b4_Enabled">
    <vt:lpwstr>true</vt:lpwstr>
  </property>
  <property fmtid="{D5CDD505-2E9C-101B-9397-08002B2CF9AE}" pid="3" name="MSIP_Label_17707d3e-ee9a-4b44-b9d3-ec2af873d3b4_SetDate">
    <vt:lpwstr>2022-06-07T16:10:38Z</vt:lpwstr>
  </property>
  <property fmtid="{D5CDD505-2E9C-101B-9397-08002B2CF9AE}" pid="4" name="MSIP_Label_17707d3e-ee9a-4b44-b9d3-ec2af873d3b4_Method">
    <vt:lpwstr>Privileged</vt:lpwstr>
  </property>
  <property fmtid="{D5CDD505-2E9C-101B-9397-08002B2CF9AE}" pid="5" name="MSIP_Label_17707d3e-ee9a-4b44-b9d3-ec2af873d3b4_Name">
    <vt:lpwstr>PUBLICA</vt:lpwstr>
  </property>
  <property fmtid="{D5CDD505-2E9C-101B-9397-08002B2CF9AE}" pid="6" name="MSIP_Label_17707d3e-ee9a-4b44-b9d3-ec2af873d3b4_SiteId">
    <vt:lpwstr>6aa9af7d-66e3-4309-b8d7-e4aef08e5761</vt:lpwstr>
  </property>
  <property fmtid="{D5CDD505-2E9C-101B-9397-08002B2CF9AE}" pid="7" name="MSIP_Label_17707d3e-ee9a-4b44-b9d3-ec2af873d3b4_ActionId">
    <vt:lpwstr>9bea2d27-aeee-495d-8c82-04cc5fdb0f4a</vt:lpwstr>
  </property>
  <property fmtid="{D5CDD505-2E9C-101B-9397-08002B2CF9AE}" pid="8" name="MSIP_Label_17707d3e-ee9a-4b44-b9d3-ec2af873d3b4_ContentBits">
    <vt:lpwstr>0</vt:lpwstr>
  </property>
</Properties>
</file>