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st\Desktop\Papa\Pendiente FIJO\0 CAMBIO COMERCIALIZADOR\INFORMES TRIMESTRALES CCAA\"/>
    </mc:Choice>
  </mc:AlternateContent>
  <xr:revisionPtr revIDLastSave="0" documentId="13_ncr:1_{E88D6AC8-CF20-4CE1-9484-D1E3CAC69873}" xr6:coauthVersionLast="47" xr6:coauthVersionMax="47" xr10:uidLastSave="{00000000-0000-0000-0000-000000000000}"/>
  <bookViews>
    <workbookView xWindow="-120" yWindow="-120" windowWidth="20730" windowHeight="11160" xr2:uid="{33C68374-6CE0-4522-85DD-6979CC2E881E}"/>
  </bookViews>
  <sheets>
    <sheet name="CC GAS CA" sheetId="32" r:id="rId1"/>
    <sheet name="CC ELECTRICIDAD CA" sheetId="31" r:id="rId2"/>
  </sheets>
  <definedNames>
    <definedName name="_xlnm.Print_Area" localSheetId="1">'CC ELECTRICIDAD CA'!$A$31:$Y$107</definedName>
    <definedName name="_xlnm.Print_Area" localSheetId="0">'CC GAS CA'!$A$28:$Y$98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2" l="1"/>
  <c r="J48" i="32"/>
  <c r="V59" i="31"/>
  <c r="J54" i="31"/>
  <c r="J77" i="31"/>
  <c r="C77" i="31"/>
  <c r="B54" i="31"/>
  <c r="N74" i="32"/>
  <c r="F74" i="32" s="1"/>
  <c r="M74" i="32"/>
  <c r="E74" i="32" s="1"/>
  <c r="L74" i="32"/>
  <c r="D74" i="32" s="1"/>
  <c r="K74" i="32"/>
  <c r="C74" i="32" s="1"/>
  <c r="J74" i="32"/>
  <c r="J52" i="32" s="1"/>
  <c r="V46" i="32"/>
  <c r="V44" i="32"/>
  <c r="V42" i="32"/>
  <c r="V41" i="32"/>
  <c r="V39" i="32"/>
  <c r="V37" i="32"/>
  <c r="V34" i="32"/>
  <c r="V32" i="32"/>
  <c r="T48" i="32"/>
  <c r="S48" i="32"/>
  <c r="R48" i="32"/>
  <c r="M48" i="32"/>
  <c r="F48" i="32"/>
  <c r="E48" i="32"/>
  <c r="D48" i="32"/>
  <c r="C48" i="32"/>
  <c r="B48" i="32"/>
  <c r="R30" i="32"/>
  <c r="R51" i="32" s="1"/>
  <c r="R73" i="32" s="1"/>
  <c r="U21" i="32"/>
  <c r="T21" i="32"/>
  <c r="S21" i="32"/>
  <c r="R21" i="32"/>
  <c r="Q21" i="32"/>
  <c r="P21" i="32"/>
  <c r="O21" i="32"/>
  <c r="N21" i="32"/>
  <c r="M21" i="32"/>
  <c r="L21" i="32"/>
  <c r="K21" i="32"/>
  <c r="J21" i="32"/>
  <c r="I21" i="32"/>
  <c r="H21" i="32"/>
  <c r="G21" i="32"/>
  <c r="E21" i="32"/>
  <c r="D21" i="32"/>
  <c r="C21" i="32"/>
  <c r="B21" i="32"/>
  <c r="R81" i="31"/>
  <c r="N58" i="31"/>
  <c r="N82" i="31" s="1"/>
  <c r="R57" i="31"/>
  <c r="V52" i="31"/>
  <c r="V44" i="31"/>
  <c r="V43" i="31"/>
  <c r="V42" i="31"/>
  <c r="K54" i="31"/>
  <c r="L54" i="31"/>
  <c r="V40" i="31"/>
  <c r="N35" i="31"/>
  <c r="M35" i="31"/>
  <c r="M58" i="31" s="1"/>
  <c r="M82" i="31" s="1"/>
  <c r="L35" i="31"/>
  <c r="L58" i="31" s="1"/>
  <c r="L82" i="31" s="1"/>
  <c r="K35" i="31"/>
  <c r="K58" i="31" s="1"/>
  <c r="K82" i="31" s="1"/>
  <c r="J35" i="31"/>
  <c r="J58" i="31" s="1"/>
  <c r="J82" i="31" s="1"/>
  <c r="F35" i="31"/>
  <c r="F58" i="31" s="1"/>
  <c r="F82" i="31" s="1"/>
  <c r="E35" i="31"/>
  <c r="E58" i="31" s="1"/>
  <c r="E82" i="31" s="1"/>
  <c r="D35" i="31"/>
  <c r="D58" i="31" s="1"/>
  <c r="D82" i="31" s="1"/>
  <c r="C35" i="31"/>
  <c r="C58" i="31" s="1"/>
  <c r="C82" i="31" s="1"/>
  <c r="B35" i="31"/>
  <c r="B58" i="31" s="1"/>
  <c r="B82" i="31" s="1"/>
  <c r="R34" i="31"/>
  <c r="U23" i="31"/>
  <c r="T23" i="31"/>
  <c r="S23" i="31"/>
  <c r="R23" i="31"/>
  <c r="Q23" i="31"/>
  <c r="P23" i="31"/>
  <c r="O23" i="31"/>
  <c r="N23" i="31"/>
  <c r="M23" i="31"/>
  <c r="L23" i="31"/>
  <c r="K23" i="31"/>
  <c r="J23" i="31"/>
  <c r="I23" i="31"/>
  <c r="H23" i="31"/>
  <c r="G23" i="31"/>
  <c r="E23" i="31"/>
  <c r="D23" i="31"/>
  <c r="C23" i="31"/>
  <c r="P13" i="31"/>
  <c r="O13" i="31"/>
  <c r="N13" i="31"/>
  <c r="F13" i="31"/>
  <c r="F11" i="31"/>
  <c r="B11" i="31"/>
  <c r="N6" i="31"/>
  <c r="N52" i="32" l="1"/>
  <c r="M52" i="32"/>
  <c r="L52" i="32"/>
  <c r="K52" i="32"/>
  <c r="B52" i="32"/>
  <c r="J31" i="32"/>
  <c r="B31" i="32" s="1"/>
  <c r="B74" i="32"/>
  <c r="V55" i="32"/>
  <c r="V53" i="32"/>
  <c r="V65" i="32"/>
  <c r="V48" i="32"/>
  <c r="U48" i="32"/>
  <c r="V36" i="32"/>
  <c r="V38" i="32"/>
  <c r="K48" i="32"/>
  <c r="L48" i="32"/>
  <c r="V40" i="32"/>
  <c r="V45" i="32"/>
  <c r="V35" i="32"/>
  <c r="V47" i="32"/>
  <c r="N48" i="32"/>
  <c r="V43" i="32"/>
  <c r="V33" i="32"/>
  <c r="M54" i="31"/>
  <c r="V63" i="31"/>
  <c r="V49" i="31"/>
  <c r="D54" i="31"/>
  <c r="V45" i="31"/>
  <c r="V37" i="31"/>
  <c r="R54" i="31"/>
  <c r="V36" i="31"/>
  <c r="V48" i="31"/>
  <c r="S54" i="31"/>
  <c r="V47" i="31"/>
  <c r="B23" i="31"/>
  <c r="V46" i="31"/>
  <c r="F23" i="31"/>
  <c r="N54" i="31"/>
  <c r="C54" i="31"/>
  <c r="V38" i="31"/>
  <c r="V50" i="31"/>
  <c r="V39" i="31"/>
  <c r="V51" i="31"/>
  <c r="F54" i="31"/>
  <c r="T54" i="31"/>
  <c r="V41" i="31"/>
  <c r="V53" i="31"/>
  <c r="U54" i="31"/>
  <c r="F52" i="32" l="1"/>
  <c r="N31" i="32"/>
  <c r="F31" i="32" s="1"/>
  <c r="E52" i="32"/>
  <c r="M31" i="32"/>
  <c r="E31" i="32" s="1"/>
  <c r="L31" i="32"/>
  <c r="D31" i="32" s="1"/>
  <c r="D52" i="32"/>
  <c r="C52" i="32"/>
  <c r="K31" i="32"/>
  <c r="C31" i="32" s="1"/>
  <c r="V62" i="32"/>
  <c r="V60" i="32"/>
  <c r="D69" i="32"/>
  <c r="V75" i="31"/>
  <c r="V66" i="31"/>
  <c r="V71" i="31"/>
  <c r="V67" i="31"/>
  <c r="V63" i="32"/>
  <c r="V67" i="32"/>
  <c r="V54" i="32"/>
  <c r="E69" i="32"/>
  <c r="B69" i="32"/>
  <c r="V58" i="32"/>
  <c r="L69" i="32"/>
  <c r="M69" i="32"/>
  <c r="F69" i="32"/>
  <c r="V61" i="32"/>
  <c r="C69" i="32"/>
  <c r="V54" i="31"/>
  <c r="V60" i="31"/>
  <c r="K77" i="31"/>
  <c r="V65" i="31"/>
  <c r="V68" i="31"/>
  <c r="V64" i="31"/>
  <c r="V69" i="31"/>
  <c r="E54" i="31"/>
  <c r="L77" i="31"/>
  <c r="M77" i="31"/>
  <c r="V68" i="32" l="1"/>
  <c r="V64" i="32"/>
  <c r="V69" i="32"/>
  <c r="V57" i="32"/>
  <c r="J69" i="32"/>
  <c r="V74" i="31"/>
  <c r="V73" i="31"/>
  <c r="V76" i="31"/>
  <c r="V66" i="32"/>
  <c r="N69" i="32"/>
  <c r="V56" i="32"/>
  <c r="K69" i="32"/>
  <c r="V59" i="32"/>
  <c r="V70" i="31"/>
  <c r="V61" i="31"/>
  <c r="F77" i="31"/>
  <c r="V77" i="31"/>
  <c r="D77" i="31"/>
  <c r="N77" i="31"/>
  <c r="V62" i="31"/>
  <c r="V72" i="31"/>
  <c r="B77" i="31" l="1"/>
  <c r="E77" i="31"/>
</calcChain>
</file>

<file path=xl/sharedStrings.xml><?xml version="1.0" encoding="utf-8"?>
<sst xmlns="http://schemas.openxmlformats.org/spreadsheetml/2006/main" count="534" uniqueCount="68">
  <si>
    <t>CCAA</t>
  </si>
  <si>
    <t>ANDALUCÍA</t>
  </si>
  <si>
    <t>ARAGÓN</t>
  </si>
  <si>
    <t>ASTURIAS</t>
  </si>
  <si>
    <t>BALEARES</t>
  </si>
  <si>
    <t>CANARIAS</t>
  </si>
  <si>
    <t>CANTABRIA</t>
  </si>
  <si>
    <t>CASTILLA Y LEÓN</t>
  </si>
  <si>
    <t>CASTILLA-LA MANCHA</t>
  </si>
  <si>
    <t>CATALUÑA</t>
  </si>
  <si>
    <t>COMUNIDAD VALENCIANA</t>
  </si>
  <si>
    <t>EXTREMADURA</t>
  </si>
  <si>
    <t>GALICIA</t>
  </si>
  <si>
    <t>LA RIOJA</t>
  </si>
  <si>
    <t>MADRID</t>
  </si>
  <si>
    <t>MURCIA</t>
  </si>
  <si>
    <t>NAVARRA</t>
  </si>
  <si>
    <t>PAÍS VASCO</t>
  </si>
  <si>
    <t>TOTAL</t>
  </si>
  <si>
    <t>SW MT</t>
  </si>
  <si>
    <t>Tasa SW MT</t>
  </si>
  <si>
    <t>Cuota SW MT</t>
  </si>
  <si>
    <t>SW MT  por CA</t>
  </si>
  <si>
    <t xml:space="preserve"> Cambios de Comercializador  sobre el Total de puntos de suministro de dicha CA al inicio del periodo analizado</t>
  </si>
  <si>
    <t>Cambios de Comercializador del MR al ML sobre el Total de puntos de suministro de dicha CA al inicio del periodo analizado</t>
  </si>
  <si>
    <t>Cambios de Comercializador por subsegmento de tipo de mercado sobre el Total de puntos de suministro de dicha CA al inicio del periodo analizado</t>
  </si>
  <si>
    <t>SW MR-ML</t>
  </si>
  <si>
    <t>SW ML-ML</t>
  </si>
  <si>
    <t>SW ML-MR</t>
  </si>
  <si>
    <t>SW MR-MR</t>
  </si>
  <si>
    <t>Cuota SW MR-ML</t>
  </si>
  <si>
    <t xml:space="preserve">Tasa SW ML-ML </t>
  </si>
  <si>
    <t>Tasa SW MR-ML</t>
  </si>
  <si>
    <t>Tasa SW ML-MR</t>
  </si>
  <si>
    <t>Tasa SW MR-MR</t>
  </si>
  <si>
    <t>Cuota SW ML-ML</t>
  </si>
  <si>
    <t>CuotaSW MR-ML</t>
  </si>
  <si>
    <t>Cuota SW ML-MR</t>
  </si>
  <si>
    <t>Cuota SW MR-MR</t>
  </si>
  <si>
    <t>Cuota SW MT por CA</t>
  </si>
  <si>
    <t>Cambios de Comercializador del ML al MR sobre el Total de puntos de suministro de dicha CA al inicio del periodo analizado</t>
  </si>
  <si>
    <t>CEUTA Y MELILLA*</t>
  </si>
  <si>
    <t>* Ceuta y Melilla son Ciudades Autónomas</t>
  </si>
  <si>
    <t>Nota: MR: Mercado Regulado . ML: Mercado Libre. MT: Mercado Total. SW: Cambio de comercializador. Cuota SW: Cuota de cambio de comercializador. Tasa SW: Tasa de cambio de comercializador. CA: Comunidad Autónoma. CCAA: Comunidades Autónomas.</t>
  </si>
  <si>
    <t>Nota: Los datos son provisionales</t>
  </si>
  <si>
    <t>Salidas de mercado regulado a libre (sector eléctrico)</t>
  </si>
  <si>
    <t>Salidas de mercado libre a regulado (sector gasista)</t>
  </si>
  <si>
    <t>2. Cuota por CCAA de los cambios de comercializador del MR al ML</t>
  </si>
  <si>
    <t xml:space="preserve">2. Cuota por CCAA de los cambios de comercializador </t>
  </si>
  <si>
    <t>1. Número de cambios de comercializador  por CCAA</t>
  </si>
  <si>
    <t>1. Número de cambios de comercializador del MR al ML por CCAA</t>
  </si>
  <si>
    <t>1. Número de cambios de comercializador del ML al MR por CCAA</t>
  </si>
  <si>
    <t>2. Cuota por CCAA de los cambios de comercializador del ML al MR</t>
  </si>
  <si>
    <t>3. Tasa de cambio de comercializador por CCAA :</t>
  </si>
  <si>
    <t xml:space="preserve">3. Tasa de cambio de comercializador por CCAA : </t>
  </si>
  <si>
    <t xml:space="preserve">3. Tasa de Cambio de comercializador por CCAA : </t>
  </si>
  <si>
    <t>Nota: Tasa de cambio de comercializador calculada como el cociente entre el número de cambios activados y el número de puntos de suministro registrados al comienzo del periodo de que se trate.</t>
  </si>
  <si>
    <t xml:space="preserve">Fuente: CNMC según la información aportada por los agentes. </t>
  </si>
  <si>
    <t>CAMBIOS DE COMERCIALIZADOR POR CCAA. GAS</t>
  </si>
  <si>
    <t>CAMBIOS DE COMERCIALIZADOR POR CCAA. ELECTRICIDAD</t>
  </si>
  <si>
    <t>2T2023</t>
  </si>
  <si>
    <t>3T2023</t>
  </si>
  <si>
    <t>4T2023</t>
  </si>
  <si>
    <t>1T2024</t>
  </si>
  <si>
    <t xml:space="preserve">1. Número de cambios de comercializador por CCAA en 1T2024 por subsegmento de tipo de mercado </t>
  </si>
  <si>
    <t xml:space="preserve">2. Cuota  por CCAA de los cambios de comercializador en 1T2024 por subsegmento de tipo de mercado </t>
  </si>
  <si>
    <t xml:space="preserve">2. Cuota  por CCAA de los cambios de comercializador en 1T24 por subsegmento de tipo de mercado </t>
  </si>
  <si>
    <t>1T2023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</si>
</sst>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00%"/>
    <numFmt numFmtId="166" formatCode="0.0000%"/>
    <numFmt numFmtId="167" formatCode="#,##0.000"/>
    <numFmt numFmtId="168" formatCode="#,##0.0000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C00000"/>
      <name val="Calibri"/>
      <family val="2"/>
    </font>
    <font>
      <sz val="8"/>
      <color rgb="FFC00000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Arial"/>
      <family val="2"/>
    </font>
    <font>
      <i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name val="Times New Roman"/>
      <family val="1"/>
    </font>
    <font>
      <sz val="10"/>
      <color theme="1"/>
      <name val="Arial"/>
      <family val="2"/>
    </font>
    <font>
      <strike/>
      <sz val="11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gradientFill degree="135">
        <stop position="0">
          <color rgb="FFF9AB6B"/>
        </stop>
        <stop position="1">
          <color rgb="FFF63B00"/>
        </stop>
      </gradientFill>
    </fill>
    <fill>
      <patternFill patternType="solid">
        <fgColor rgb="FFFF993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</cellStyleXfs>
  <cellXfs count="101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0" fontId="4" fillId="0" borderId="0" xfId="0" applyFont="1"/>
    <xf numFmtId="10" fontId="8" fillId="0" borderId="0" xfId="0" applyNumberFormat="1" applyFont="1" applyAlignment="1">
      <alignment horizontal="right" vertical="center"/>
    </xf>
    <xf numFmtId="164" fontId="0" fillId="0" borderId="0" xfId="1" applyNumberFormat="1" applyFont="1"/>
    <xf numFmtId="164" fontId="0" fillId="0" borderId="1" xfId="1" applyNumberFormat="1" applyFont="1" applyBorder="1"/>
    <xf numFmtId="10" fontId="0" fillId="0" borderId="0" xfId="1" applyNumberFormat="1" applyFont="1"/>
    <xf numFmtId="0" fontId="11" fillId="4" borderId="1" xfId="0" applyFont="1" applyFill="1" applyBorder="1" applyAlignment="1">
      <alignment horizontal="center" vertical="center" wrapText="1"/>
    </xf>
    <xf numFmtId="3" fontId="1" fillId="0" borderId="3" xfId="0" applyNumberFormat="1" applyFont="1" applyBorder="1"/>
    <xf numFmtId="3" fontId="1" fillId="2" borderId="3" xfId="0" applyNumberFormat="1" applyFont="1" applyFill="1" applyBorder="1"/>
    <xf numFmtId="164" fontId="0" fillId="2" borderId="1" xfId="1" applyNumberFormat="1" applyFont="1" applyFill="1" applyBorder="1"/>
    <xf numFmtId="3" fontId="1" fillId="0" borderId="1" xfId="0" applyNumberFormat="1" applyFont="1" applyBorder="1"/>
    <xf numFmtId="3" fontId="1" fillId="2" borderId="1" xfId="0" applyNumberFormat="1" applyFont="1" applyFill="1" applyBorder="1"/>
    <xf numFmtId="164" fontId="0" fillId="0" borderId="1" xfId="1" applyNumberFormat="1" applyFont="1" applyFill="1" applyBorder="1"/>
    <xf numFmtId="10" fontId="0" fillId="2" borderId="1" xfId="1" applyNumberFormat="1" applyFont="1" applyFill="1" applyBorder="1"/>
    <xf numFmtId="164" fontId="0" fillId="6" borderId="1" xfId="1" applyNumberFormat="1" applyFont="1" applyFill="1" applyBorder="1"/>
    <xf numFmtId="164" fontId="0" fillId="7" borderId="1" xfId="1" applyNumberFormat="1" applyFont="1" applyFill="1" applyBorder="1"/>
    <xf numFmtId="165" fontId="0" fillId="0" borderId="0" xfId="1" applyNumberFormat="1" applyFont="1"/>
    <xf numFmtId="164" fontId="14" fillId="2" borderId="1" xfId="1" applyNumberFormat="1" applyFont="1" applyFill="1" applyBorder="1"/>
    <xf numFmtId="3" fontId="0" fillId="5" borderId="0" xfId="0" applyNumberFormat="1" applyFill="1"/>
    <xf numFmtId="9" fontId="0" fillId="0" borderId="0" xfId="1" applyFont="1"/>
    <xf numFmtId="3" fontId="14" fillId="0" borderId="1" xfId="0" applyNumberFormat="1" applyFont="1" applyBorder="1"/>
    <xf numFmtId="3" fontId="21" fillId="0" borderId="1" xfId="0" applyNumberFormat="1" applyFont="1" applyBorder="1"/>
    <xf numFmtId="164" fontId="14" fillId="0" borderId="1" xfId="1" applyNumberFormat="1" applyFont="1" applyBorder="1"/>
    <xf numFmtId="3" fontId="19" fillId="0" borderId="0" xfId="0" applyNumberFormat="1" applyFont="1"/>
    <xf numFmtId="0" fontId="1" fillId="0" borderId="0" xfId="3" applyFont="1" applyAlignment="1">
      <alignment horizontal="center" vertical="center" wrapText="1"/>
    </xf>
    <xf numFmtId="3" fontId="3" fillId="0" borderId="0" xfId="3" applyNumberFormat="1"/>
    <xf numFmtId="0" fontId="23" fillId="5" borderId="0" xfId="0" applyFont="1" applyFill="1" applyAlignment="1">
      <alignment vertical="center"/>
    </xf>
    <xf numFmtId="164" fontId="0" fillId="0" borderId="0" xfId="1" applyNumberFormat="1" applyFont="1" applyFill="1" applyBorder="1"/>
    <xf numFmtId="3" fontId="14" fillId="2" borderId="1" xfId="0" applyNumberFormat="1" applyFont="1" applyFill="1" applyBorder="1"/>
    <xf numFmtId="15" fontId="11" fillId="4" borderId="1" xfId="0" applyNumberFormat="1" applyFont="1" applyFill="1" applyBorder="1" applyAlignment="1">
      <alignment horizontal="center" vertical="center" wrapText="1"/>
    </xf>
    <xf numFmtId="3" fontId="24" fillId="0" borderId="0" xfId="0" applyNumberFormat="1" applyFont="1"/>
    <xf numFmtId="3" fontId="21" fillId="2" borderId="1" xfId="0" applyNumberFormat="1" applyFont="1" applyFill="1" applyBorder="1"/>
    <xf numFmtId="3" fontId="13" fillId="5" borderId="0" xfId="0" applyNumberFormat="1" applyFont="1" applyFill="1"/>
    <xf numFmtId="164" fontId="0" fillId="5" borderId="0" xfId="1" applyNumberFormat="1" applyFont="1" applyFill="1"/>
    <xf numFmtId="165" fontId="0" fillId="5" borderId="0" xfId="1" applyNumberFormat="1" applyFont="1" applyFill="1"/>
    <xf numFmtId="0" fontId="0" fillId="5" borderId="0" xfId="0" applyFill="1" applyAlignment="1">
      <alignment vertical="center"/>
    </xf>
    <xf numFmtId="0" fontId="0" fillId="5" borderId="0" xfId="0" applyFill="1"/>
    <xf numFmtId="3" fontId="15" fillId="5" borderId="0" xfId="0" applyNumberFormat="1" applyFont="1" applyFill="1"/>
    <xf numFmtId="0" fontId="4" fillId="5" borderId="0" xfId="0" applyFont="1" applyFill="1"/>
    <xf numFmtId="0" fontId="5" fillId="5" borderId="0" xfId="0" applyFont="1" applyFill="1" applyAlignment="1">
      <alignment vertical="center"/>
    </xf>
    <xf numFmtId="10" fontId="0" fillId="5" borderId="0" xfId="1" applyNumberFormat="1" applyFont="1" applyFill="1"/>
    <xf numFmtId="3" fontId="6" fillId="5" borderId="0" xfId="0" applyNumberFormat="1" applyFont="1" applyFill="1" applyAlignment="1">
      <alignment horizontal="right" vertical="center"/>
    </xf>
    <xf numFmtId="0" fontId="5" fillId="5" borderId="0" xfId="0" applyFont="1" applyFill="1" applyAlignment="1">
      <alignment horizontal="right" vertical="center"/>
    </xf>
    <xf numFmtId="164" fontId="6" fillId="5" borderId="0" xfId="1" applyNumberFormat="1" applyFont="1" applyFill="1" applyAlignment="1">
      <alignment horizontal="right" vertical="center"/>
    </xf>
    <xf numFmtId="164" fontId="5" fillId="5" borderId="0" xfId="1" applyNumberFormat="1" applyFont="1" applyFill="1" applyAlignment="1">
      <alignment horizontal="right" vertical="center"/>
    </xf>
    <xf numFmtId="3" fontId="7" fillId="5" borderId="0" xfId="0" applyNumberFormat="1" applyFont="1" applyFill="1" applyAlignment="1">
      <alignment horizontal="right" vertical="center"/>
    </xf>
    <xf numFmtId="10" fontId="8" fillId="5" borderId="0" xfId="0" applyNumberFormat="1" applyFont="1" applyFill="1" applyAlignment="1">
      <alignment horizontal="right" vertical="center"/>
    </xf>
    <xf numFmtId="167" fontId="0" fillId="5" borderId="0" xfId="0" applyNumberFormat="1" applyFill="1"/>
    <xf numFmtId="0" fontId="12" fillId="5" borderId="0" xfId="0" applyFont="1" applyFill="1" applyAlignment="1">
      <alignment vertical="center"/>
    </xf>
    <xf numFmtId="3" fontId="9" fillId="5" borderId="0" xfId="0" applyNumberFormat="1" applyFont="1" applyFill="1"/>
    <xf numFmtId="3" fontId="10" fillId="5" borderId="0" xfId="0" applyNumberFormat="1" applyFont="1" applyFill="1"/>
    <xf numFmtId="0" fontId="22" fillId="5" borderId="0" xfId="0" applyFont="1" applyFill="1"/>
    <xf numFmtId="3" fontId="14" fillId="5" borderId="0" xfId="0" applyNumberFormat="1" applyFont="1" applyFill="1"/>
    <xf numFmtId="0" fontId="11" fillId="5" borderId="0" xfId="0" applyFont="1" applyFill="1" applyAlignment="1">
      <alignment vertical="center" wrapText="1"/>
    </xf>
    <xf numFmtId="0" fontId="11" fillId="5" borderId="0" xfId="0" applyFont="1" applyFill="1" applyAlignment="1">
      <alignment horizontal="center" vertical="center" wrapText="1"/>
    </xf>
    <xf numFmtId="166" fontId="0" fillId="5" borderId="0" xfId="1" applyNumberFormat="1" applyFont="1" applyFill="1"/>
    <xf numFmtId="3" fontId="17" fillId="5" borderId="0" xfId="2" applyNumberFormat="1" applyFont="1" applyFill="1"/>
    <xf numFmtId="10" fontId="18" fillId="5" borderId="0" xfId="1" applyNumberFormat="1" applyFont="1" applyFill="1"/>
    <xf numFmtId="3" fontId="6" fillId="5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right" vertical="center"/>
    </xf>
    <xf numFmtId="3" fontId="18" fillId="5" borderId="0" xfId="0" applyNumberFormat="1" applyFont="1" applyFill="1"/>
    <xf numFmtId="168" fontId="0" fillId="5" borderId="0" xfId="0" applyNumberFormat="1" applyFill="1"/>
    <xf numFmtId="3" fontId="24" fillId="5" borderId="0" xfId="0" applyNumberFormat="1" applyFont="1" applyFill="1"/>
    <xf numFmtId="164" fontId="0" fillId="8" borderId="1" xfId="1" applyNumberFormat="1" applyFont="1" applyFill="1" applyBorder="1"/>
    <xf numFmtId="3" fontId="14" fillId="0" borderId="0" xfId="0" applyNumberFormat="1" applyFont="1"/>
    <xf numFmtId="3" fontId="14" fillId="5" borderId="1" xfId="0" applyNumberFormat="1" applyFont="1" applyFill="1" applyBorder="1"/>
    <xf numFmtId="164" fontId="1" fillId="2" borderId="1" xfId="1" applyNumberFormat="1" applyFont="1" applyFill="1" applyBorder="1"/>
    <xf numFmtId="164" fontId="1" fillId="0" borderId="1" xfId="1" applyNumberFormat="1" applyFont="1" applyBorder="1"/>
    <xf numFmtId="10" fontId="7" fillId="5" borderId="0" xfId="1" applyNumberFormat="1" applyFont="1" applyFill="1" applyAlignment="1">
      <alignment horizontal="right" vertical="center"/>
    </xf>
    <xf numFmtId="10" fontId="7" fillId="5" borderId="0" xfId="0" applyNumberFormat="1" applyFont="1" applyFill="1" applyAlignment="1">
      <alignment horizontal="right" vertical="center"/>
    </xf>
    <xf numFmtId="4" fontId="0" fillId="5" borderId="0" xfId="0" applyNumberFormat="1" applyFill="1"/>
    <xf numFmtId="3" fontId="21" fillId="5" borderId="1" xfId="0" applyNumberFormat="1" applyFont="1" applyFill="1" applyBorder="1"/>
    <xf numFmtId="164" fontId="21" fillId="5" borderId="1" xfId="1" applyNumberFormat="1" applyFont="1" applyFill="1" applyBorder="1"/>
    <xf numFmtId="10" fontId="1" fillId="5" borderId="0" xfId="1" applyNumberFormat="1" applyFont="1" applyFill="1"/>
    <xf numFmtId="3" fontId="1" fillId="5" borderId="0" xfId="0" applyNumberFormat="1" applyFont="1" applyFill="1"/>
    <xf numFmtId="0" fontId="3" fillId="0" borderId="0" xfId="3"/>
    <xf numFmtId="0" fontId="1" fillId="0" borderId="0" xfId="3" applyFont="1"/>
    <xf numFmtId="3" fontId="3" fillId="0" borderId="0" xfId="3" applyNumberFormat="1" applyAlignment="1">
      <alignment horizontal="right"/>
    </xf>
    <xf numFmtId="164" fontId="14" fillId="0" borderId="0" xfId="1" applyNumberFormat="1" applyFont="1" applyFill="1" applyBorder="1"/>
    <xf numFmtId="0" fontId="1" fillId="9" borderId="0" xfId="0" applyFont="1" applyFill="1"/>
    <xf numFmtId="3" fontId="20" fillId="9" borderId="0" xfId="0" applyNumberFormat="1" applyFont="1" applyFill="1"/>
    <xf numFmtId="10" fontId="0" fillId="5" borderId="0" xfId="1" applyNumberFormat="1" applyFont="1" applyFill="1" applyBorder="1"/>
    <xf numFmtId="164" fontId="0" fillId="5" borderId="0" xfId="1" applyNumberFormat="1" applyFont="1" applyFill="1" applyBorder="1"/>
    <xf numFmtId="165" fontId="0" fillId="5" borderId="0" xfId="1" applyNumberFormat="1" applyFont="1" applyFill="1" applyBorder="1"/>
    <xf numFmtId="3" fontId="25" fillId="5" borderId="0" xfId="0" applyNumberFormat="1" applyFont="1" applyFill="1" applyAlignment="1">
      <alignment vertical="center"/>
    </xf>
    <xf numFmtId="0" fontId="11" fillId="10" borderId="0" xfId="0" applyFont="1" applyFill="1" applyAlignment="1">
      <alignment vertical="center" wrapText="1"/>
    </xf>
    <xf numFmtId="0" fontId="11" fillId="10" borderId="0" xfId="0" applyFont="1" applyFill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3" fontId="25" fillId="5" borderId="0" xfId="0" applyNumberFormat="1" applyFont="1" applyFill="1" applyAlignment="1">
      <alignment horizontal="center" vertical="center"/>
    </xf>
    <xf numFmtId="3" fontId="2" fillId="5" borderId="0" xfId="0" applyNumberFormat="1" applyFont="1" applyFill="1" applyAlignment="1">
      <alignment horizontal="center"/>
    </xf>
    <xf numFmtId="0" fontId="1" fillId="0" borderId="0" xfId="3" applyFont="1" applyAlignment="1">
      <alignment horizontal="center"/>
    </xf>
    <xf numFmtId="3" fontId="2" fillId="0" borderId="0" xfId="0" applyNumberFormat="1" applyFont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/>
    </xf>
  </cellXfs>
  <cellStyles count="4">
    <cellStyle name="Hipervínculo" xfId="2" builtinId="8"/>
    <cellStyle name="Normal" xfId="0" builtinId="0"/>
    <cellStyle name="Normal 8" xfId="3" xr:uid="{D56B7213-0D6B-4F95-8FCD-2F5CD47DCC7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95BAB-6055-41B6-9FEA-B9E6CB26E814}">
  <sheetPr>
    <tabColor theme="9" tint="0.39997558519241921"/>
    <pageSetUpPr fitToPage="1"/>
  </sheetPr>
  <dimension ref="A1:AF117"/>
  <sheetViews>
    <sheetView tabSelected="1" zoomScale="85" zoomScaleNormal="85" workbookViewId="0">
      <selection activeCell="B4" sqref="B4"/>
    </sheetView>
  </sheetViews>
  <sheetFormatPr baseColWidth="10" defaultColWidth="11.42578125" defaultRowHeight="15" x14ac:dyDescent="0.25"/>
  <cols>
    <col min="1" max="1" width="25.28515625" style="1" customWidth="1"/>
    <col min="2" max="2" width="11.42578125" style="1"/>
    <col min="3" max="3" width="11.42578125" style="1" customWidth="1"/>
    <col min="4" max="4" width="11.42578125" style="1"/>
    <col min="5" max="5" width="12.85546875" style="1" customWidth="1"/>
    <col min="6" max="6" width="11.42578125" style="1" customWidth="1"/>
    <col min="7" max="7" width="11.28515625" style="1" customWidth="1"/>
    <col min="8" max="8" width="11.42578125" style="1" customWidth="1"/>
    <col min="9" max="9" width="23.7109375" style="1" customWidth="1"/>
    <col min="10" max="16" width="11.42578125" style="1" customWidth="1"/>
    <col min="17" max="17" width="23.7109375" style="1" customWidth="1"/>
    <col min="18" max="19" width="11.42578125" style="1"/>
    <col min="20" max="22" width="11.42578125" style="1" customWidth="1"/>
    <col min="23" max="16384" width="11.42578125" style="1"/>
  </cols>
  <sheetData>
    <row r="1" spans="1:32" ht="26.25" x14ac:dyDescent="0.4">
      <c r="A1" s="97" t="s">
        <v>58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20"/>
      <c r="X1" s="20"/>
      <c r="Y1" s="20"/>
      <c r="Z1" s="20"/>
      <c r="AA1" s="20"/>
    </row>
    <row r="2" spans="1:32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32" x14ac:dyDescent="0.25">
      <c r="A3" s="89" t="s">
        <v>0</v>
      </c>
      <c r="B3" s="89" t="s">
        <v>67</v>
      </c>
      <c r="C3" s="89"/>
      <c r="D3" s="89"/>
      <c r="E3" s="89"/>
      <c r="F3" s="89" t="s">
        <v>60</v>
      </c>
      <c r="G3" s="89"/>
      <c r="H3" s="89"/>
      <c r="I3" s="89"/>
      <c r="J3" s="89" t="s">
        <v>61</v>
      </c>
      <c r="K3" s="89"/>
      <c r="L3" s="89"/>
      <c r="M3" s="89"/>
      <c r="N3" s="89" t="s">
        <v>62</v>
      </c>
      <c r="O3" s="89"/>
      <c r="P3" s="89"/>
      <c r="Q3" s="89"/>
      <c r="R3" s="89" t="s">
        <v>63</v>
      </c>
      <c r="S3" s="89"/>
      <c r="T3" s="89"/>
      <c r="U3" s="89"/>
      <c r="V3" s="87"/>
      <c r="W3" s="20"/>
      <c r="X3" s="20"/>
      <c r="Y3" s="20"/>
      <c r="Z3" s="20"/>
      <c r="AA3" s="55"/>
    </row>
    <row r="4" spans="1:32" x14ac:dyDescent="0.25">
      <c r="A4" s="89" t="s">
        <v>0</v>
      </c>
      <c r="B4" s="8" t="s">
        <v>27</v>
      </c>
      <c r="C4" s="8" t="s">
        <v>26</v>
      </c>
      <c r="D4" s="8" t="s">
        <v>28</v>
      </c>
      <c r="E4" s="8" t="s">
        <v>29</v>
      </c>
      <c r="F4" s="8" t="s">
        <v>27</v>
      </c>
      <c r="G4" s="8" t="s">
        <v>26</v>
      </c>
      <c r="H4" s="8" t="s">
        <v>28</v>
      </c>
      <c r="I4" s="8" t="s">
        <v>29</v>
      </c>
      <c r="J4" s="8" t="s">
        <v>27</v>
      </c>
      <c r="K4" s="8" t="s">
        <v>26</v>
      </c>
      <c r="L4" s="8" t="s">
        <v>28</v>
      </c>
      <c r="M4" s="8" t="s">
        <v>29</v>
      </c>
      <c r="N4" s="8" t="s">
        <v>27</v>
      </c>
      <c r="O4" s="8" t="s">
        <v>26</v>
      </c>
      <c r="P4" s="8" t="s">
        <v>28</v>
      </c>
      <c r="Q4" s="8" t="s">
        <v>29</v>
      </c>
      <c r="R4" s="8" t="s">
        <v>27</v>
      </c>
      <c r="S4" s="8" t="s">
        <v>26</v>
      </c>
      <c r="T4" s="8" t="s">
        <v>28</v>
      </c>
      <c r="U4" s="8" t="s">
        <v>29</v>
      </c>
      <c r="V4" s="88"/>
      <c r="W4" s="20"/>
      <c r="X4" s="20"/>
      <c r="Y4" s="20"/>
      <c r="Z4" s="20"/>
      <c r="AA4" s="56"/>
    </row>
    <row r="5" spans="1:32" x14ac:dyDescent="0.25">
      <c r="A5" s="12" t="s">
        <v>1</v>
      </c>
      <c r="B5" s="67">
        <v>15734</v>
      </c>
      <c r="C5" s="67">
        <v>1377</v>
      </c>
      <c r="D5" s="67">
        <v>11394</v>
      </c>
      <c r="E5" s="67">
        <v>111</v>
      </c>
      <c r="F5" s="67">
        <v>16489</v>
      </c>
      <c r="G5" s="22">
        <v>1950</v>
      </c>
      <c r="H5" s="22">
        <v>6086</v>
      </c>
      <c r="I5" s="22">
        <v>92</v>
      </c>
      <c r="J5" s="2">
        <v>15585</v>
      </c>
      <c r="K5" s="2">
        <v>1875</v>
      </c>
      <c r="L5" s="2">
        <v>3811</v>
      </c>
      <c r="M5" s="2">
        <v>65</v>
      </c>
      <c r="N5" s="2">
        <v>15574</v>
      </c>
      <c r="O5" s="2">
        <v>1842</v>
      </c>
      <c r="P5" s="2">
        <v>4223</v>
      </c>
      <c r="Q5" s="2">
        <v>73</v>
      </c>
      <c r="R5" s="2">
        <v>20422</v>
      </c>
      <c r="S5" s="2">
        <v>2045</v>
      </c>
      <c r="T5" s="2">
        <v>4222</v>
      </c>
      <c r="U5" s="2">
        <v>69</v>
      </c>
      <c r="V5" s="20"/>
      <c r="W5" s="20"/>
      <c r="X5" s="20"/>
      <c r="Y5" s="20"/>
      <c r="Z5" s="20"/>
      <c r="AA5" s="20"/>
      <c r="AC5" s="5"/>
    </row>
    <row r="6" spans="1:32" x14ac:dyDescent="0.25">
      <c r="A6" s="12" t="s">
        <v>2</v>
      </c>
      <c r="B6" s="67">
        <v>8509</v>
      </c>
      <c r="C6" s="67">
        <v>1025</v>
      </c>
      <c r="D6" s="67">
        <v>20127</v>
      </c>
      <c r="E6" s="67">
        <v>144</v>
      </c>
      <c r="F6" s="67">
        <v>8867</v>
      </c>
      <c r="G6" s="67">
        <v>1381</v>
      </c>
      <c r="H6" s="67">
        <v>7238</v>
      </c>
      <c r="I6" s="67">
        <v>119</v>
      </c>
      <c r="J6" s="2">
        <v>7024</v>
      </c>
      <c r="K6" s="2">
        <v>1382</v>
      </c>
      <c r="L6" s="2">
        <v>3647</v>
      </c>
      <c r="M6" s="2">
        <v>108</v>
      </c>
      <c r="N6" s="2">
        <v>8532</v>
      </c>
      <c r="O6" s="2">
        <v>1689</v>
      </c>
      <c r="P6" s="2">
        <v>4981</v>
      </c>
      <c r="Q6" s="2">
        <v>125</v>
      </c>
      <c r="R6" s="2">
        <v>9880</v>
      </c>
      <c r="S6" s="2">
        <v>1942</v>
      </c>
      <c r="T6" s="2">
        <v>5398</v>
      </c>
      <c r="U6" s="2">
        <v>116</v>
      </c>
      <c r="V6" s="20"/>
      <c r="W6" s="20"/>
      <c r="X6" s="20"/>
      <c r="Y6" s="20"/>
      <c r="Z6" s="20"/>
      <c r="AA6" s="20"/>
      <c r="AC6" s="5"/>
    </row>
    <row r="7" spans="1:32" x14ac:dyDescent="0.25">
      <c r="A7" s="12" t="s">
        <v>3</v>
      </c>
      <c r="B7" s="67">
        <v>7325</v>
      </c>
      <c r="C7" s="67">
        <v>992</v>
      </c>
      <c r="D7" s="67">
        <v>30190</v>
      </c>
      <c r="E7" s="67">
        <v>173</v>
      </c>
      <c r="F7" s="67">
        <v>7328</v>
      </c>
      <c r="G7" s="67">
        <v>1388</v>
      </c>
      <c r="H7" s="67">
        <v>6422</v>
      </c>
      <c r="I7" s="67">
        <v>59</v>
      </c>
      <c r="J7" s="2">
        <v>5734</v>
      </c>
      <c r="K7" s="2">
        <v>1049</v>
      </c>
      <c r="L7" s="2">
        <v>2128</v>
      </c>
      <c r="M7" s="2">
        <v>47</v>
      </c>
      <c r="N7" s="2">
        <v>6159</v>
      </c>
      <c r="O7" s="2">
        <v>1081</v>
      </c>
      <c r="P7" s="2">
        <v>2478</v>
      </c>
      <c r="Q7" s="2">
        <v>63</v>
      </c>
      <c r="R7" s="2">
        <v>6648</v>
      </c>
      <c r="S7" s="2">
        <v>1157</v>
      </c>
      <c r="T7" s="2">
        <v>2485</v>
      </c>
      <c r="U7" s="2">
        <v>75</v>
      </c>
      <c r="V7" s="20"/>
      <c r="W7" s="20"/>
      <c r="X7" s="20"/>
      <c r="Y7" s="20"/>
      <c r="Z7" s="20"/>
      <c r="AA7" s="20"/>
      <c r="AC7" s="5"/>
      <c r="AD7" s="25"/>
      <c r="AE7" s="26"/>
      <c r="AF7" s="26"/>
    </row>
    <row r="8" spans="1:32" x14ac:dyDescent="0.25">
      <c r="A8" s="12" t="s">
        <v>4</v>
      </c>
      <c r="B8" s="67">
        <v>3091</v>
      </c>
      <c r="C8" s="67">
        <v>443</v>
      </c>
      <c r="D8" s="67">
        <v>2745</v>
      </c>
      <c r="E8" s="67">
        <v>27</v>
      </c>
      <c r="F8" s="67">
        <v>3879</v>
      </c>
      <c r="G8" s="67">
        <v>549</v>
      </c>
      <c r="H8" s="67">
        <v>1249</v>
      </c>
      <c r="I8" s="67">
        <v>12</v>
      </c>
      <c r="J8" s="2">
        <v>3506</v>
      </c>
      <c r="K8" s="2">
        <v>529</v>
      </c>
      <c r="L8" s="2">
        <v>688</v>
      </c>
      <c r="M8" s="2">
        <v>10</v>
      </c>
      <c r="N8" s="2">
        <v>3729</v>
      </c>
      <c r="O8" s="2">
        <v>612</v>
      </c>
      <c r="P8" s="2">
        <v>667</v>
      </c>
      <c r="Q8" s="2">
        <v>10</v>
      </c>
      <c r="R8" s="2">
        <v>5036</v>
      </c>
      <c r="S8" s="2">
        <v>659</v>
      </c>
      <c r="T8" s="2">
        <v>869</v>
      </c>
      <c r="U8" s="2">
        <v>16</v>
      </c>
      <c r="V8" s="20"/>
      <c r="W8" s="20"/>
      <c r="X8" s="20"/>
      <c r="Y8" s="20"/>
      <c r="Z8" s="20"/>
      <c r="AA8" s="20"/>
      <c r="AC8" s="5"/>
      <c r="AD8" s="25"/>
      <c r="AE8" s="27"/>
      <c r="AF8" s="27"/>
    </row>
    <row r="9" spans="1:32" x14ac:dyDescent="0.25">
      <c r="A9" s="12" t="s">
        <v>6</v>
      </c>
      <c r="B9" s="67">
        <v>6076</v>
      </c>
      <c r="C9" s="67">
        <v>753</v>
      </c>
      <c r="D9" s="67">
        <v>17657</v>
      </c>
      <c r="E9" s="67">
        <v>153</v>
      </c>
      <c r="F9" s="67">
        <v>6737</v>
      </c>
      <c r="G9" s="67">
        <v>850</v>
      </c>
      <c r="H9" s="67">
        <v>5629</v>
      </c>
      <c r="I9" s="67">
        <v>77</v>
      </c>
      <c r="J9" s="2">
        <v>4869</v>
      </c>
      <c r="K9" s="2">
        <v>748</v>
      </c>
      <c r="L9" s="2">
        <v>1644</v>
      </c>
      <c r="M9" s="2">
        <v>37</v>
      </c>
      <c r="N9" s="2">
        <v>5491</v>
      </c>
      <c r="O9" s="2">
        <v>780</v>
      </c>
      <c r="P9" s="2">
        <v>1884</v>
      </c>
      <c r="Q9" s="2">
        <v>56</v>
      </c>
      <c r="R9" s="2">
        <v>5945</v>
      </c>
      <c r="S9" s="2">
        <v>887</v>
      </c>
      <c r="T9" s="2">
        <v>1978</v>
      </c>
      <c r="U9" s="2">
        <v>52</v>
      </c>
      <c r="V9" s="20"/>
      <c r="W9" s="20"/>
      <c r="X9" s="20"/>
      <c r="Y9" s="20"/>
      <c r="Z9" s="20"/>
      <c r="AA9" s="20"/>
      <c r="AC9" s="5"/>
      <c r="AE9" s="27"/>
      <c r="AF9" s="27"/>
    </row>
    <row r="10" spans="1:32" x14ac:dyDescent="0.25">
      <c r="A10" s="12" t="s">
        <v>7</v>
      </c>
      <c r="B10" s="67">
        <v>13487</v>
      </c>
      <c r="C10" s="67">
        <v>1810</v>
      </c>
      <c r="D10" s="67">
        <v>61818</v>
      </c>
      <c r="E10" s="67">
        <v>571</v>
      </c>
      <c r="F10" s="67">
        <v>15120</v>
      </c>
      <c r="G10" s="67">
        <v>3306</v>
      </c>
      <c r="H10" s="67">
        <v>24692</v>
      </c>
      <c r="I10" s="67">
        <v>396</v>
      </c>
      <c r="J10" s="2">
        <v>11438</v>
      </c>
      <c r="K10" s="2">
        <v>4777</v>
      </c>
      <c r="L10" s="2">
        <v>11149</v>
      </c>
      <c r="M10" s="2">
        <v>305</v>
      </c>
      <c r="N10" s="2">
        <v>12880</v>
      </c>
      <c r="O10" s="2">
        <v>4959</v>
      </c>
      <c r="P10" s="2">
        <v>13171</v>
      </c>
      <c r="Q10" s="2">
        <v>325</v>
      </c>
      <c r="R10" s="2">
        <v>17035</v>
      </c>
      <c r="S10" s="2">
        <v>4674</v>
      </c>
      <c r="T10" s="2">
        <v>13893</v>
      </c>
      <c r="U10" s="2">
        <v>410</v>
      </c>
      <c r="V10" s="20"/>
      <c r="W10" s="20"/>
      <c r="X10" s="20"/>
      <c r="Y10" s="20"/>
      <c r="Z10" s="20"/>
      <c r="AA10" s="20"/>
      <c r="AC10" s="5"/>
    </row>
    <row r="11" spans="1:32" x14ac:dyDescent="0.25">
      <c r="A11" s="12" t="s">
        <v>8</v>
      </c>
      <c r="B11" s="67">
        <v>8377</v>
      </c>
      <c r="C11" s="67">
        <v>1265</v>
      </c>
      <c r="D11" s="67">
        <v>30532</v>
      </c>
      <c r="E11" s="67">
        <v>289</v>
      </c>
      <c r="F11" s="67">
        <v>8495</v>
      </c>
      <c r="G11" s="67">
        <v>1554</v>
      </c>
      <c r="H11" s="67">
        <v>12745</v>
      </c>
      <c r="I11" s="67">
        <v>202</v>
      </c>
      <c r="J11" s="2">
        <v>6799</v>
      </c>
      <c r="K11" s="2">
        <v>2129</v>
      </c>
      <c r="L11" s="2">
        <v>6419</v>
      </c>
      <c r="M11" s="2">
        <v>122</v>
      </c>
      <c r="N11" s="2">
        <v>7759</v>
      </c>
      <c r="O11" s="2">
        <v>2350</v>
      </c>
      <c r="P11" s="2">
        <v>7245</v>
      </c>
      <c r="Q11" s="2">
        <v>183</v>
      </c>
      <c r="R11" s="2">
        <v>9553</v>
      </c>
      <c r="S11" s="2">
        <v>2258</v>
      </c>
      <c r="T11" s="2">
        <v>7698</v>
      </c>
      <c r="U11" s="2">
        <v>177</v>
      </c>
      <c r="V11" s="20"/>
      <c r="W11" s="20"/>
      <c r="X11" s="20"/>
      <c r="Y11" s="20"/>
      <c r="Z11" s="20"/>
      <c r="AA11" s="20"/>
      <c r="AC11" s="5"/>
    </row>
    <row r="12" spans="1:32" x14ac:dyDescent="0.25">
      <c r="A12" s="12" t="s">
        <v>9</v>
      </c>
      <c r="B12" s="67">
        <v>68266</v>
      </c>
      <c r="C12" s="67">
        <v>11106</v>
      </c>
      <c r="D12" s="67">
        <v>71231</v>
      </c>
      <c r="E12" s="67">
        <v>1036</v>
      </c>
      <c r="F12" s="67">
        <v>67390</v>
      </c>
      <c r="G12" s="67">
        <v>12052</v>
      </c>
      <c r="H12" s="67">
        <v>41752</v>
      </c>
      <c r="I12" s="67">
        <v>675</v>
      </c>
      <c r="J12" s="2">
        <v>62368</v>
      </c>
      <c r="K12" s="2">
        <v>12863</v>
      </c>
      <c r="L12" s="2">
        <v>26854</v>
      </c>
      <c r="M12" s="2">
        <v>492</v>
      </c>
      <c r="N12" s="2">
        <v>61068</v>
      </c>
      <c r="O12" s="2">
        <v>12256</v>
      </c>
      <c r="P12" s="2">
        <v>32111</v>
      </c>
      <c r="Q12" s="2">
        <v>548</v>
      </c>
      <c r="R12" s="2">
        <v>81202</v>
      </c>
      <c r="S12" s="2">
        <v>13944</v>
      </c>
      <c r="T12" s="2">
        <v>28865</v>
      </c>
      <c r="U12" s="2">
        <v>624</v>
      </c>
      <c r="V12" s="20"/>
      <c r="W12" s="20"/>
      <c r="X12" s="20"/>
      <c r="Y12" s="20"/>
      <c r="Z12" s="20"/>
      <c r="AA12" s="20"/>
      <c r="AC12" s="5"/>
    </row>
    <row r="13" spans="1:32" x14ac:dyDescent="0.25">
      <c r="A13" s="12" t="s">
        <v>10</v>
      </c>
      <c r="B13" s="67">
        <v>14828</v>
      </c>
      <c r="C13" s="67">
        <v>1308</v>
      </c>
      <c r="D13" s="67">
        <v>23884</v>
      </c>
      <c r="E13" s="67">
        <v>309</v>
      </c>
      <c r="F13" s="67">
        <v>16931</v>
      </c>
      <c r="G13" s="67">
        <v>2212</v>
      </c>
      <c r="H13" s="67">
        <v>14970</v>
      </c>
      <c r="I13" s="67">
        <v>220</v>
      </c>
      <c r="J13" s="2">
        <v>14746</v>
      </c>
      <c r="K13" s="2">
        <v>2670</v>
      </c>
      <c r="L13" s="2">
        <v>6973</v>
      </c>
      <c r="M13" s="2">
        <v>132</v>
      </c>
      <c r="N13" s="2">
        <v>14581</v>
      </c>
      <c r="O13" s="2">
        <v>3010</v>
      </c>
      <c r="P13" s="2">
        <v>7206</v>
      </c>
      <c r="Q13" s="2">
        <v>136</v>
      </c>
      <c r="R13" s="2">
        <v>18915</v>
      </c>
      <c r="S13" s="2">
        <v>2841</v>
      </c>
      <c r="T13" s="2">
        <v>6591</v>
      </c>
      <c r="U13" s="2">
        <v>173</v>
      </c>
      <c r="V13" s="20"/>
      <c r="W13" s="20"/>
      <c r="X13" s="20"/>
      <c r="Y13" s="20"/>
      <c r="Z13" s="20"/>
      <c r="AA13" s="20"/>
      <c r="AC13" s="5"/>
    </row>
    <row r="14" spans="1:32" x14ac:dyDescent="0.25">
      <c r="A14" s="12" t="s">
        <v>11</v>
      </c>
      <c r="B14" s="67">
        <v>2484</v>
      </c>
      <c r="C14" s="67">
        <v>336</v>
      </c>
      <c r="D14" s="67">
        <v>6799</v>
      </c>
      <c r="E14" s="67">
        <v>146</v>
      </c>
      <c r="F14" s="67">
        <v>2669</v>
      </c>
      <c r="G14" s="67">
        <v>573</v>
      </c>
      <c r="H14" s="67">
        <v>3183</v>
      </c>
      <c r="I14" s="67">
        <v>132</v>
      </c>
      <c r="J14" s="2">
        <v>2191</v>
      </c>
      <c r="K14" s="2">
        <v>666</v>
      </c>
      <c r="L14" s="2">
        <v>1352</v>
      </c>
      <c r="M14" s="2">
        <v>171</v>
      </c>
      <c r="N14" s="2">
        <v>2379</v>
      </c>
      <c r="O14" s="2">
        <v>742</v>
      </c>
      <c r="P14" s="2">
        <v>1278</v>
      </c>
      <c r="Q14" s="2">
        <v>166</v>
      </c>
      <c r="R14" s="2">
        <v>2883</v>
      </c>
      <c r="S14" s="2">
        <v>693</v>
      </c>
      <c r="T14" s="2">
        <v>1529</v>
      </c>
      <c r="U14" s="2">
        <v>133</v>
      </c>
      <c r="V14" s="20"/>
      <c r="W14" s="20"/>
      <c r="X14" s="20"/>
      <c r="Y14" s="20"/>
      <c r="Z14" s="20"/>
      <c r="AA14" s="20"/>
      <c r="AC14" s="5"/>
    </row>
    <row r="15" spans="1:32" x14ac:dyDescent="0.25">
      <c r="A15" s="12" t="s">
        <v>12</v>
      </c>
      <c r="B15" s="67">
        <v>7046</v>
      </c>
      <c r="C15" s="67">
        <v>848</v>
      </c>
      <c r="D15" s="67">
        <v>16741</v>
      </c>
      <c r="E15" s="67">
        <v>153</v>
      </c>
      <c r="F15" s="67">
        <v>7683</v>
      </c>
      <c r="G15" s="67">
        <v>1252</v>
      </c>
      <c r="H15" s="67">
        <v>9975</v>
      </c>
      <c r="I15" s="67">
        <v>96</v>
      </c>
      <c r="J15" s="2">
        <v>6396</v>
      </c>
      <c r="K15" s="2">
        <v>1569</v>
      </c>
      <c r="L15" s="2">
        <v>5833</v>
      </c>
      <c r="M15" s="2">
        <v>85</v>
      </c>
      <c r="N15" s="2">
        <v>6758</v>
      </c>
      <c r="O15" s="2">
        <v>1908</v>
      </c>
      <c r="P15" s="2">
        <v>5832</v>
      </c>
      <c r="Q15" s="2">
        <v>74</v>
      </c>
      <c r="R15" s="2">
        <v>9387</v>
      </c>
      <c r="S15" s="2">
        <v>2363</v>
      </c>
      <c r="T15" s="2">
        <v>5453</v>
      </c>
      <c r="U15" s="2">
        <v>115</v>
      </c>
      <c r="V15" s="20"/>
      <c r="W15" s="20"/>
      <c r="X15" s="20"/>
      <c r="Y15" s="20"/>
      <c r="Z15" s="20"/>
      <c r="AA15" s="20"/>
      <c r="AC15" s="5"/>
    </row>
    <row r="16" spans="1:32" x14ac:dyDescent="0.25">
      <c r="A16" s="12" t="s">
        <v>13</v>
      </c>
      <c r="B16" s="67">
        <v>2297</v>
      </c>
      <c r="C16" s="67">
        <v>334</v>
      </c>
      <c r="D16" s="67">
        <v>10836</v>
      </c>
      <c r="E16" s="67">
        <v>111</v>
      </c>
      <c r="F16" s="67">
        <v>2243</v>
      </c>
      <c r="G16" s="67">
        <v>495</v>
      </c>
      <c r="H16" s="67">
        <v>3860</v>
      </c>
      <c r="I16" s="67">
        <v>94</v>
      </c>
      <c r="J16" s="2">
        <v>2078</v>
      </c>
      <c r="K16" s="2">
        <v>636</v>
      </c>
      <c r="L16" s="2">
        <v>1838</v>
      </c>
      <c r="M16" s="2">
        <v>63</v>
      </c>
      <c r="N16" s="2">
        <v>2171</v>
      </c>
      <c r="O16" s="2">
        <v>710</v>
      </c>
      <c r="P16" s="2">
        <v>2183</v>
      </c>
      <c r="Q16" s="2">
        <v>77</v>
      </c>
      <c r="R16" s="2">
        <v>2805</v>
      </c>
      <c r="S16" s="2">
        <v>764</v>
      </c>
      <c r="T16" s="2">
        <v>2276</v>
      </c>
      <c r="U16" s="2">
        <v>81</v>
      </c>
      <c r="V16" s="20"/>
      <c r="W16" s="20"/>
      <c r="X16" s="20"/>
      <c r="Y16" s="20"/>
      <c r="Z16" s="20"/>
      <c r="AA16" s="20"/>
      <c r="AC16" s="5"/>
    </row>
    <row r="17" spans="1:29" x14ac:dyDescent="0.25">
      <c r="A17" s="12" t="s">
        <v>14</v>
      </c>
      <c r="B17" s="67">
        <v>49083</v>
      </c>
      <c r="C17" s="67">
        <v>7285</v>
      </c>
      <c r="D17" s="67">
        <v>142922</v>
      </c>
      <c r="E17" s="67">
        <v>1628</v>
      </c>
      <c r="F17" s="67">
        <v>50938</v>
      </c>
      <c r="G17" s="67">
        <v>9777</v>
      </c>
      <c r="H17" s="67">
        <v>54230</v>
      </c>
      <c r="I17" s="67">
        <v>1065</v>
      </c>
      <c r="J17" s="2">
        <v>43702</v>
      </c>
      <c r="K17" s="2">
        <v>10406</v>
      </c>
      <c r="L17" s="2">
        <v>24960</v>
      </c>
      <c r="M17" s="2">
        <v>794</v>
      </c>
      <c r="N17" s="2">
        <v>44644</v>
      </c>
      <c r="O17" s="2">
        <v>11197</v>
      </c>
      <c r="P17" s="2">
        <v>26730</v>
      </c>
      <c r="Q17" s="2">
        <v>1035</v>
      </c>
      <c r="R17" s="2">
        <v>55968</v>
      </c>
      <c r="S17" s="2">
        <v>12549</v>
      </c>
      <c r="T17" s="2">
        <v>28451</v>
      </c>
      <c r="U17" s="2">
        <v>934</v>
      </c>
      <c r="V17" s="20"/>
      <c r="W17" s="20"/>
      <c r="X17" s="20"/>
      <c r="Y17" s="20"/>
      <c r="Z17" s="20"/>
      <c r="AA17" s="20"/>
      <c r="AC17" s="5"/>
    </row>
    <row r="18" spans="1:29" x14ac:dyDescent="0.25">
      <c r="A18" s="12" t="s">
        <v>15</v>
      </c>
      <c r="B18" s="67">
        <v>2818</v>
      </c>
      <c r="C18" s="67">
        <v>221</v>
      </c>
      <c r="D18" s="67">
        <v>6492</v>
      </c>
      <c r="E18" s="67">
        <v>67</v>
      </c>
      <c r="F18" s="67">
        <v>3967</v>
      </c>
      <c r="G18" s="67">
        <v>434</v>
      </c>
      <c r="H18" s="67">
        <v>2870</v>
      </c>
      <c r="I18" s="67">
        <v>46</v>
      </c>
      <c r="J18" s="2">
        <v>3436</v>
      </c>
      <c r="K18" s="2">
        <v>420</v>
      </c>
      <c r="L18" s="2">
        <v>897</v>
      </c>
      <c r="M18" s="2">
        <v>13</v>
      </c>
      <c r="N18" s="2">
        <v>3413</v>
      </c>
      <c r="O18" s="2">
        <v>411</v>
      </c>
      <c r="P18" s="2">
        <v>905</v>
      </c>
      <c r="Q18" s="2">
        <v>16</v>
      </c>
      <c r="R18" s="2">
        <v>3967</v>
      </c>
      <c r="S18" s="2">
        <v>518</v>
      </c>
      <c r="T18" s="2">
        <v>927</v>
      </c>
      <c r="U18" s="2">
        <v>15</v>
      </c>
      <c r="V18" s="20"/>
      <c r="W18" s="20"/>
      <c r="X18" s="20"/>
      <c r="Y18" s="20"/>
      <c r="Z18" s="20"/>
      <c r="AA18" s="20"/>
      <c r="AC18" s="5"/>
    </row>
    <row r="19" spans="1:29" x14ac:dyDescent="0.25">
      <c r="A19" s="12" t="s">
        <v>16</v>
      </c>
      <c r="B19" s="67">
        <v>4097</v>
      </c>
      <c r="C19" s="67">
        <v>709</v>
      </c>
      <c r="D19" s="67">
        <v>16993</v>
      </c>
      <c r="E19" s="67">
        <v>216</v>
      </c>
      <c r="F19" s="67">
        <v>4247</v>
      </c>
      <c r="G19" s="67">
        <v>804</v>
      </c>
      <c r="H19" s="67">
        <v>5950</v>
      </c>
      <c r="I19" s="67">
        <v>143</v>
      </c>
      <c r="J19" s="2">
        <v>3565</v>
      </c>
      <c r="K19" s="2">
        <v>1034</v>
      </c>
      <c r="L19" s="2">
        <v>2691</v>
      </c>
      <c r="M19" s="2">
        <v>71</v>
      </c>
      <c r="N19" s="2">
        <v>4038</v>
      </c>
      <c r="O19" s="2">
        <v>1400</v>
      </c>
      <c r="P19" s="2">
        <v>3053</v>
      </c>
      <c r="Q19" s="2">
        <v>90</v>
      </c>
      <c r="R19" s="2">
        <v>5451</v>
      </c>
      <c r="S19" s="2">
        <v>1711</v>
      </c>
      <c r="T19" s="2">
        <v>3153</v>
      </c>
      <c r="U19" s="2">
        <v>119</v>
      </c>
      <c r="V19" s="20"/>
      <c r="W19" s="20"/>
      <c r="X19" s="20"/>
      <c r="Y19" s="20"/>
      <c r="Z19" s="20"/>
      <c r="AA19" s="20"/>
      <c r="AC19" s="5"/>
    </row>
    <row r="20" spans="1:29" x14ac:dyDescent="0.25">
      <c r="A20" s="12" t="s">
        <v>17</v>
      </c>
      <c r="B20" s="67">
        <v>9844</v>
      </c>
      <c r="C20" s="67">
        <v>1497</v>
      </c>
      <c r="D20" s="67">
        <v>57129</v>
      </c>
      <c r="E20" s="67">
        <v>394</v>
      </c>
      <c r="F20" s="67">
        <v>14002</v>
      </c>
      <c r="G20" s="67">
        <v>2651</v>
      </c>
      <c r="H20" s="67">
        <v>25032</v>
      </c>
      <c r="I20" s="67">
        <v>339</v>
      </c>
      <c r="J20" s="2">
        <v>10483</v>
      </c>
      <c r="K20" s="2">
        <v>2291</v>
      </c>
      <c r="L20" s="2">
        <v>5878</v>
      </c>
      <c r="M20" s="2">
        <v>210</v>
      </c>
      <c r="N20" s="2">
        <v>12984</v>
      </c>
      <c r="O20" s="2">
        <v>4132</v>
      </c>
      <c r="P20" s="2">
        <v>7184</v>
      </c>
      <c r="Q20" s="2">
        <v>256</v>
      </c>
      <c r="R20" s="2">
        <v>15212</v>
      </c>
      <c r="S20" s="2">
        <v>3746</v>
      </c>
      <c r="T20" s="2">
        <v>7457</v>
      </c>
      <c r="U20" s="2">
        <v>273</v>
      </c>
      <c r="V20" s="20"/>
      <c r="W20" s="20"/>
      <c r="X20" s="20"/>
      <c r="Y20" s="20"/>
      <c r="Z20" s="20"/>
      <c r="AA20" s="20"/>
      <c r="AC20" s="5"/>
    </row>
    <row r="21" spans="1:29" x14ac:dyDescent="0.25">
      <c r="A21" s="13" t="s">
        <v>18</v>
      </c>
      <c r="B21" s="30">
        <f t="shared" ref="B21:U21" si="0">SUM(B5:B20)</f>
        <v>223362</v>
      </c>
      <c r="C21" s="30">
        <f t="shared" si="0"/>
        <v>31309</v>
      </c>
      <c r="D21" s="30">
        <f t="shared" si="0"/>
        <v>527490</v>
      </c>
      <c r="E21" s="30">
        <f t="shared" si="0"/>
        <v>5528</v>
      </c>
      <c r="F21" s="30">
        <f t="shared" si="0"/>
        <v>236985</v>
      </c>
      <c r="G21" s="30">
        <f t="shared" si="0"/>
        <v>41228</v>
      </c>
      <c r="H21" s="30">
        <f t="shared" si="0"/>
        <v>225883</v>
      </c>
      <c r="I21" s="30">
        <f t="shared" si="0"/>
        <v>3767</v>
      </c>
      <c r="J21" s="30">
        <f t="shared" si="0"/>
        <v>203920</v>
      </c>
      <c r="K21" s="30">
        <f t="shared" si="0"/>
        <v>45044</v>
      </c>
      <c r="L21" s="30">
        <f t="shared" si="0"/>
        <v>106762</v>
      </c>
      <c r="M21" s="30">
        <f t="shared" si="0"/>
        <v>2725</v>
      </c>
      <c r="N21" s="30">
        <f t="shared" si="0"/>
        <v>212160</v>
      </c>
      <c r="O21" s="30">
        <f t="shared" si="0"/>
        <v>49079</v>
      </c>
      <c r="P21" s="30">
        <f t="shared" si="0"/>
        <v>121131</v>
      </c>
      <c r="Q21" s="30">
        <f t="shared" si="0"/>
        <v>3233</v>
      </c>
      <c r="R21" s="30">
        <f t="shared" si="0"/>
        <v>270309</v>
      </c>
      <c r="S21" s="30">
        <f t="shared" si="0"/>
        <v>52751</v>
      </c>
      <c r="T21" s="30">
        <f t="shared" si="0"/>
        <v>121245</v>
      </c>
      <c r="U21" s="30">
        <f t="shared" si="0"/>
        <v>3382</v>
      </c>
      <c r="V21" s="54"/>
      <c r="W21" s="20"/>
      <c r="X21" s="20"/>
      <c r="Y21" s="20"/>
      <c r="Z21" s="20"/>
      <c r="AA21" s="54"/>
      <c r="AC21" s="5"/>
    </row>
    <row r="22" spans="1:29" x14ac:dyDescent="0.25">
      <c r="A22" s="5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</row>
    <row r="23" spans="1:29" x14ac:dyDescent="0.25">
      <c r="A23" s="28" t="s">
        <v>57</v>
      </c>
      <c r="B23" s="20"/>
      <c r="C23" s="62"/>
      <c r="D23" s="20"/>
      <c r="E23" s="20"/>
      <c r="F23" s="20"/>
      <c r="G23" s="20"/>
      <c r="H23" s="20"/>
      <c r="I23" s="20"/>
      <c r="J23" s="20"/>
      <c r="K23" s="20"/>
      <c r="L23" s="20"/>
      <c r="M23" s="83"/>
      <c r="N23" s="20"/>
      <c r="O23" s="83"/>
      <c r="P23" s="20"/>
      <c r="Q23" s="20"/>
      <c r="R23" s="83"/>
      <c r="S23" s="20"/>
      <c r="T23" s="83"/>
      <c r="U23" s="20"/>
      <c r="V23" s="20"/>
      <c r="W23" s="84"/>
      <c r="X23" s="20"/>
      <c r="Y23" s="83"/>
      <c r="Z23" s="83"/>
      <c r="AA23" s="20"/>
      <c r="AB23" s="20"/>
    </row>
    <row r="24" spans="1:29" x14ac:dyDescent="0.25">
      <c r="A24" s="28" t="s">
        <v>56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85"/>
      <c r="U24" s="49"/>
      <c r="V24" s="20"/>
      <c r="W24" s="20"/>
      <c r="X24" s="20"/>
      <c r="Y24" s="20"/>
      <c r="Z24" s="83"/>
      <c r="AA24" s="20"/>
      <c r="AB24" s="20"/>
    </row>
    <row r="25" spans="1:29" x14ac:dyDescent="0.25">
      <c r="A25" s="28" t="s">
        <v>44</v>
      </c>
      <c r="B25" s="20"/>
      <c r="C25" s="20"/>
      <c r="D25" s="20"/>
      <c r="E25" s="20"/>
      <c r="F25" s="20"/>
      <c r="G25" s="20"/>
      <c r="H25" s="81"/>
      <c r="I25" s="81"/>
      <c r="J25" s="81"/>
      <c r="K25" s="81"/>
      <c r="L25" s="81"/>
      <c r="M25" s="81"/>
      <c r="N25" s="20"/>
      <c r="O25" s="20"/>
      <c r="P25" s="20"/>
      <c r="Q25" s="20"/>
      <c r="R25" s="20"/>
      <c r="S25" s="20"/>
      <c r="T25" s="20"/>
      <c r="U25" s="20"/>
      <c r="V25" s="20"/>
      <c r="W25" s="83"/>
      <c r="X25" s="20"/>
      <c r="Y25" s="20"/>
      <c r="Z25" s="84"/>
      <c r="AA25" s="20"/>
      <c r="AB25" s="20"/>
    </row>
    <row r="26" spans="1:29" x14ac:dyDescent="0.25">
      <c r="A26" s="28" t="s">
        <v>43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</row>
    <row r="27" spans="1:29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</row>
    <row r="28" spans="1:29" ht="26.25" x14ac:dyDescent="0.25">
      <c r="A28" s="96" t="s">
        <v>58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86"/>
      <c r="X28" s="86"/>
      <c r="Y28" s="86"/>
      <c r="Z28" s="86"/>
      <c r="AA28" s="86"/>
      <c r="AB28" s="86"/>
    </row>
    <row r="29" spans="1:29" x14ac:dyDescent="0.25">
      <c r="A29" s="40" t="s">
        <v>49</v>
      </c>
      <c r="B29" s="20"/>
      <c r="C29" s="59"/>
      <c r="D29" s="59"/>
      <c r="E29" s="59"/>
      <c r="F29" s="59"/>
      <c r="G29" s="41"/>
      <c r="H29" s="20"/>
      <c r="I29" s="40" t="s">
        <v>51</v>
      </c>
      <c r="J29" s="20"/>
      <c r="K29" s="20"/>
      <c r="L29" s="20"/>
      <c r="M29" s="20"/>
      <c r="N29" s="20"/>
      <c r="O29" s="20"/>
      <c r="P29" s="20"/>
      <c r="Q29" s="53" t="s">
        <v>64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</row>
    <row r="30" spans="1:29" x14ac:dyDescent="0.25">
      <c r="A30" s="89" t="s">
        <v>0</v>
      </c>
      <c r="B30" s="95" t="s">
        <v>19</v>
      </c>
      <c r="C30" s="95"/>
      <c r="D30" s="95"/>
      <c r="E30" s="95"/>
      <c r="F30" s="95"/>
      <c r="G30" s="43"/>
      <c r="H30" s="43"/>
      <c r="I30" s="89" t="s">
        <v>0</v>
      </c>
      <c r="J30" s="89" t="s">
        <v>46</v>
      </c>
      <c r="K30" s="89"/>
      <c r="L30" s="89"/>
      <c r="M30" s="89"/>
      <c r="N30" s="89"/>
      <c r="O30" s="20"/>
      <c r="P30" s="20"/>
      <c r="Q30" s="89" t="s">
        <v>0</v>
      </c>
      <c r="R30" s="89" t="str">
        <f>+R3</f>
        <v>1T2024</v>
      </c>
      <c r="S30" s="89"/>
      <c r="T30" s="89"/>
      <c r="U30" s="89"/>
      <c r="V30" s="89"/>
      <c r="W30" s="20"/>
      <c r="X30" s="20"/>
      <c r="Y30" s="20"/>
      <c r="Z30" s="20"/>
      <c r="AA30" s="20"/>
    </row>
    <row r="31" spans="1:29" ht="25.5" x14ac:dyDescent="0.25">
      <c r="A31" s="89" t="s">
        <v>0</v>
      </c>
      <c r="B31" s="31" t="str">
        <f>+J31</f>
        <v>1T2023</v>
      </c>
      <c r="C31" s="31" t="str">
        <f t="shared" ref="C31:F31" si="1">+K31</f>
        <v>2T2023</v>
      </c>
      <c r="D31" s="31" t="str">
        <f t="shared" si="1"/>
        <v>3T2023</v>
      </c>
      <c r="E31" s="31" t="str">
        <f t="shared" si="1"/>
        <v>4T2023</v>
      </c>
      <c r="F31" s="31" t="str">
        <f t="shared" si="1"/>
        <v>1T2024</v>
      </c>
      <c r="G31" s="60"/>
      <c r="H31" s="60"/>
      <c r="I31" s="89" t="s">
        <v>0</v>
      </c>
      <c r="J31" s="31" t="str">
        <f>+J52</f>
        <v>1T2023</v>
      </c>
      <c r="K31" s="31" t="str">
        <f t="shared" ref="K31:N31" si="2">+K52</f>
        <v>2T2023</v>
      </c>
      <c r="L31" s="31" t="str">
        <f t="shared" si="2"/>
        <v>3T2023</v>
      </c>
      <c r="M31" s="31" t="str">
        <f t="shared" si="2"/>
        <v>4T2023</v>
      </c>
      <c r="N31" s="31" t="str">
        <f t="shared" si="2"/>
        <v>1T2024</v>
      </c>
      <c r="O31" s="60"/>
      <c r="P31" s="60"/>
      <c r="Q31" s="89"/>
      <c r="R31" s="8" t="s">
        <v>27</v>
      </c>
      <c r="S31" s="8" t="s">
        <v>26</v>
      </c>
      <c r="T31" s="8" t="s">
        <v>28</v>
      </c>
      <c r="U31" s="8" t="s">
        <v>29</v>
      </c>
      <c r="V31" s="8" t="s">
        <v>22</v>
      </c>
      <c r="W31" s="20"/>
      <c r="X31" s="20"/>
      <c r="Y31" s="20"/>
      <c r="Z31" s="20"/>
      <c r="AA31" s="20"/>
    </row>
    <row r="32" spans="1:29" x14ac:dyDescent="0.25">
      <c r="A32" s="9" t="s">
        <v>1</v>
      </c>
      <c r="B32" s="2">
        <v>28616</v>
      </c>
      <c r="C32" s="2">
        <v>24617</v>
      </c>
      <c r="D32" s="2">
        <v>21336</v>
      </c>
      <c r="E32" s="2">
        <v>21712</v>
      </c>
      <c r="F32" s="2">
        <v>26758</v>
      </c>
      <c r="G32" s="45"/>
      <c r="H32" s="45"/>
      <c r="I32" s="9" t="s">
        <v>1</v>
      </c>
      <c r="J32" s="2">
        <v>11394</v>
      </c>
      <c r="K32" s="2">
        <v>6086</v>
      </c>
      <c r="L32" s="2">
        <v>3811</v>
      </c>
      <c r="M32" s="2">
        <v>4223</v>
      </c>
      <c r="N32" s="2">
        <v>4222</v>
      </c>
      <c r="O32" s="42"/>
      <c r="P32" s="35"/>
      <c r="Q32" s="12" t="s">
        <v>1</v>
      </c>
      <c r="R32" s="22">
        <v>20422</v>
      </c>
      <c r="S32" s="22">
        <v>2045</v>
      </c>
      <c r="T32" s="22">
        <v>4222</v>
      </c>
      <c r="U32" s="22">
        <v>69</v>
      </c>
      <c r="V32" s="23">
        <f>SUM(R32:U32)</f>
        <v>26758</v>
      </c>
      <c r="W32" s="20"/>
      <c r="X32" s="20"/>
      <c r="Y32" s="20"/>
      <c r="Z32" s="20"/>
      <c r="AA32" s="20"/>
    </row>
    <row r="33" spans="1:27" x14ac:dyDescent="0.25">
      <c r="A33" s="9" t="s">
        <v>2</v>
      </c>
      <c r="B33" s="2">
        <v>29805</v>
      </c>
      <c r="C33" s="2">
        <v>17605</v>
      </c>
      <c r="D33" s="2">
        <v>12161</v>
      </c>
      <c r="E33" s="2">
        <v>15327</v>
      </c>
      <c r="F33" s="2">
        <v>17336</v>
      </c>
      <c r="G33" s="45"/>
      <c r="H33" s="45"/>
      <c r="I33" s="9" t="s">
        <v>2</v>
      </c>
      <c r="J33" s="2">
        <v>20127</v>
      </c>
      <c r="K33" s="2">
        <v>7238</v>
      </c>
      <c r="L33" s="2">
        <v>3647</v>
      </c>
      <c r="M33" s="2">
        <v>4981</v>
      </c>
      <c r="N33" s="2">
        <v>5398</v>
      </c>
      <c r="O33" s="42"/>
      <c r="P33" s="35"/>
      <c r="Q33" s="12" t="s">
        <v>2</v>
      </c>
      <c r="R33" s="22">
        <v>9880</v>
      </c>
      <c r="S33" s="22">
        <v>1942</v>
      </c>
      <c r="T33" s="22">
        <v>5398</v>
      </c>
      <c r="U33" s="22">
        <v>116</v>
      </c>
      <c r="V33" s="23">
        <f t="shared" ref="V33:V47" si="3">SUM(R33:U33)</f>
        <v>17336</v>
      </c>
      <c r="W33" s="20"/>
      <c r="X33" s="20"/>
      <c r="Y33" s="20"/>
      <c r="Z33" s="20"/>
      <c r="AA33" s="20"/>
    </row>
    <row r="34" spans="1:27" x14ac:dyDescent="0.25">
      <c r="A34" s="9" t="s">
        <v>3</v>
      </c>
      <c r="B34" s="2">
        <v>38680</v>
      </c>
      <c r="C34" s="2">
        <v>15197</v>
      </c>
      <c r="D34" s="2">
        <v>8958</v>
      </c>
      <c r="E34" s="2">
        <v>9781</v>
      </c>
      <c r="F34" s="2">
        <v>10365</v>
      </c>
      <c r="G34" s="45"/>
      <c r="H34" s="45"/>
      <c r="I34" s="9" t="s">
        <v>3</v>
      </c>
      <c r="J34" s="2">
        <v>30190</v>
      </c>
      <c r="K34" s="2">
        <v>6422</v>
      </c>
      <c r="L34" s="2">
        <v>2128</v>
      </c>
      <c r="M34" s="2">
        <v>2478</v>
      </c>
      <c r="N34" s="2">
        <v>2485</v>
      </c>
      <c r="O34" s="42"/>
      <c r="P34" s="35"/>
      <c r="Q34" s="12" t="s">
        <v>3</v>
      </c>
      <c r="R34" s="22">
        <v>6648</v>
      </c>
      <c r="S34" s="22">
        <v>1157</v>
      </c>
      <c r="T34" s="22">
        <v>2485</v>
      </c>
      <c r="U34" s="22">
        <v>75</v>
      </c>
      <c r="V34" s="23">
        <f t="shared" si="3"/>
        <v>10365</v>
      </c>
      <c r="W34" s="20"/>
      <c r="X34" s="20"/>
      <c r="Y34" s="20"/>
      <c r="Z34" s="20"/>
      <c r="AA34" s="20"/>
    </row>
    <row r="35" spans="1:27" x14ac:dyDescent="0.25">
      <c r="A35" s="9" t="s">
        <v>4</v>
      </c>
      <c r="B35" s="2">
        <v>6306</v>
      </c>
      <c r="C35" s="2">
        <v>5689</v>
      </c>
      <c r="D35" s="2">
        <v>4733</v>
      </c>
      <c r="E35" s="2">
        <v>5018</v>
      </c>
      <c r="F35" s="2">
        <v>6580</v>
      </c>
      <c r="G35" s="45"/>
      <c r="H35" s="45"/>
      <c r="I35" s="9" t="s">
        <v>4</v>
      </c>
      <c r="J35" s="2">
        <v>2745</v>
      </c>
      <c r="K35" s="2">
        <v>1249</v>
      </c>
      <c r="L35" s="2">
        <v>688</v>
      </c>
      <c r="M35" s="2">
        <v>667</v>
      </c>
      <c r="N35" s="2">
        <v>869</v>
      </c>
      <c r="O35" s="42"/>
      <c r="P35" s="35"/>
      <c r="Q35" s="12" t="s">
        <v>4</v>
      </c>
      <c r="R35" s="22">
        <v>5036</v>
      </c>
      <c r="S35" s="22">
        <v>659</v>
      </c>
      <c r="T35" s="22">
        <v>869</v>
      </c>
      <c r="U35" s="22">
        <v>16</v>
      </c>
      <c r="V35" s="23">
        <f t="shared" si="3"/>
        <v>6580</v>
      </c>
      <c r="W35" s="20"/>
      <c r="X35" s="20"/>
      <c r="Y35" s="20"/>
      <c r="Z35" s="20"/>
      <c r="AA35" s="20"/>
    </row>
    <row r="36" spans="1:27" x14ac:dyDescent="0.25">
      <c r="A36" s="9" t="s">
        <v>6</v>
      </c>
      <c r="B36" s="2">
        <v>24639</v>
      </c>
      <c r="C36" s="2">
        <v>13293</v>
      </c>
      <c r="D36" s="2">
        <v>7298</v>
      </c>
      <c r="E36" s="2">
        <v>8211</v>
      </c>
      <c r="F36" s="2">
        <v>8862</v>
      </c>
      <c r="G36" s="45"/>
      <c r="H36" s="45"/>
      <c r="I36" s="9" t="s">
        <v>6</v>
      </c>
      <c r="J36" s="2">
        <v>17657</v>
      </c>
      <c r="K36" s="2">
        <v>5629</v>
      </c>
      <c r="L36" s="2">
        <v>1644</v>
      </c>
      <c r="M36" s="2">
        <v>1884</v>
      </c>
      <c r="N36" s="2">
        <v>1978</v>
      </c>
      <c r="O36" s="42"/>
      <c r="P36" s="35"/>
      <c r="Q36" s="12" t="s">
        <v>6</v>
      </c>
      <c r="R36" s="22">
        <v>5945</v>
      </c>
      <c r="S36" s="22">
        <v>887</v>
      </c>
      <c r="T36" s="22">
        <v>1978</v>
      </c>
      <c r="U36" s="22">
        <v>52</v>
      </c>
      <c r="V36" s="23">
        <f t="shared" si="3"/>
        <v>8862</v>
      </c>
      <c r="W36" s="20"/>
      <c r="X36" s="20"/>
      <c r="Y36" s="20"/>
      <c r="Z36" s="20"/>
      <c r="AA36" s="20"/>
    </row>
    <row r="37" spans="1:27" x14ac:dyDescent="0.25">
      <c r="A37" s="9" t="s">
        <v>7</v>
      </c>
      <c r="B37" s="2">
        <v>77686</v>
      </c>
      <c r="C37" s="2">
        <v>43514</v>
      </c>
      <c r="D37" s="2">
        <v>27669</v>
      </c>
      <c r="E37" s="2">
        <v>31335</v>
      </c>
      <c r="F37" s="2">
        <v>36012</v>
      </c>
      <c r="G37" s="45"/>
      <c r="H37" s="45"/>
      <c r="I37" s="9" t="s">
        <v>7</v>
      </c>
      <c r="J37" s="2">
        <v>61818</v>
      </c>
      <c r="K37" s="2">
        <v>24692</v>
      </c>
      <c r="L37" s="2">
        <v>11149</v>
      </c>
      <c r="M37" s="2">
        <v>13171</v>
      </c>
      <c r="N37" s="2">
        <v>13893</v>
      </c>
      <c r="O37" s="42"/>
      <c r="P37" s="35"/>
      <c r="Q37" s="12" t="s">
        <v>7</v>
      </c>
      <c r="R37" s="22">
        <v>17035</v>
      </c>
      <c r="S37" s="22">
        <v>4674</v>
      </c>
      <c r="T37" s="22">
        <v>13893</v>
      </c>
      <c r="U37" s="22">
        <v>410</v>
      </c>
      <c r="V37" s="23">
        <f t="shared" si="3"/>
        <v>36012</v>
      </c>
      <c r="W37" s="20"/>
      <c r="X37" s="20"/>
      <c r="Y37" s="20"/>
      <c r="Z37" s="20"/>
      <c r="AA37" s="20"/>
    </row>
    <row r="38" spans="1:27" x14ac:dyDescent="0.25">
      <c r="A38" s="9" t="s">
        <v>8</v>
      </c>
      <c r="B38" s="2">
        <v>40463</v>
      </c>
      <c r="C38" s="2">
        <v>22996</v>
      </c>
      <c r="D38" s="2">
        <v>15469</v>
      </c>
      <c r="E38" s="2">
        <v>17537</v>
      </c>
      <c r="F38" s="2">
        <v>19686</v>
      </c>
      <c r="G38" s="45"/>
      <c r="H38" s="45"/>
      <c r="I38" s="9" t="s">
        <v>8</v>
      </c>
      <c r="J38" s="2">
        <v>30532</v>
      </c>
      <c r="K38" s="2">
        <v>12745</v>
      </c>
      <c r="L38" s="2">
        <v>6419</v>
      </c>
      <c r="M38" s="2">
        <v>7245</v>
      </c>
      <c r="N38" s="2">
        <v>7698</v>
      </c>
      <c r="O38" s="42"/>
      <c r="P38" s="35"/>
      <c r="Q38" s="12" t="s">
        <v>8</v>
      </c>
      <c r="R38" s="22">
        <v>9553</v>
      </c>
      <c r="S38" s="22">
        <v>2258</v>
      </c>
      <c r="T38" s="22">
        <v>7698</v>
      </c>
      <c r="U38" s="22">
        <v>177</v>
      </c>
      <c r="V38" s="23">
        <f t="shared" si="3"/>
        <v>19686</v>
      </c>
      <c r="W38" s="20"/>
      <c r="X38" s="20"/>
      <c r="Y38" s="20"/>
      <c r="Z38" s="20"/>
      <c r="AA38" s="20"/>
    </row>
    <row r="39" spans="1:27" x14ac:dyDescent="0.25">
      <c r="A39" s="9" t="s">
        <v>9</v>
      </c>
      <c r="B39" s="2">
        <v>151639</v>
      </c>
      <c r="C39" s="2">
        <v>121869</v>
      </c>
      <c r="D39" s="2">
        <v>102577</v>
      </c>
      <c r="E39" s="2">
        <v>105983</v>
      </c>
      <c r="F39" s="2">
        <v>124635</v>
      </c>
      <c r="G39" s="45"/>
      <c r="H39" s="45"/>
      <c r="I39" s="9" t="s">
        <v>9</v>
      </c>
      <c r="J39" s="2">
        <v>71231</v>
      </c>
      <c r="K39" s="2">
        <v>41752</v>
      </c>
      <c r="L39" s="2">
        <v>26854</v>
      </c>
      <c r="M39" s="2">
        <v>32111</v>
      </c>
      <c r="N39" s="2">
        <v>28865</v>
      </c>
      <c r="O39" s="42"/>
      <c r="P39" s="35"/>
      <c r="Q39" s="12" t="s">
        <v>9</v>
      </c>
      <c r="R39" s="22">
        <v>81202</v>
      </c>
      <c r="S39" s="22">
        <v>13944</v>
      </c>
      <c r="T39" s="22">
        <v>28865</v>
      </c>
      <c r="U39" s="22">
        <v>624</v>
      </c>
      <c r="V39" s="23">
        <f t="shared" si="3"/>
        <v>124635</v>
      </c>
      <c r="W39" s="20"/>
      <c r="X39" s="20"/>
      <c r="Y39" s="20"/>
      <c r="Z39" s="20"/>
      <c r="AA39" s="20"/>
    </row>
    <row r="40" spans="1:27" x14ac:dyDescent="0.25">
      <c r="A40" s="9" t="s">
        <v>10</v>
      </c>
      <c r="B40" s="2">
        <v>40329</v>
      </c>
      <c r="C40" s="2">
        <v>34333</v>
      </c>
      <c r="D40" s="2">
        <v>24521</v>
      </c>
      <c r="E40" s="2">
        <v>24933</v>
      </c>
      <c r="F40" s="2">
        <v>28520</v>
      </c>
      <c r="G40" s="45"/>
      <c r="H40" s="45"/>
      <c r="I40" s="9" t="s">
        <v>10</v>
      </c>
      <c r="J40" s="2">
        <v>23884</v>
      </c>
      <c r="K40" s="2">
        <v>14970</v>
      </c>
      <c r="L40" s="2">
        <v>6973</v>
      </c>
      <c r="M40" s="2">
        <v>7206</v>
      </c>
      <c r="N40" s="2">
        <v>6591</v>
      </c>
      <c r="O40" s="42"/>
      <c r="P40" s="35"/>
      <c r="Q40" s="12" t="s">
        <v>10</v>
      </c>
      <c r="R40" s="22">
        <v>18915</v>
      </c>
      <c r="S40" s="22">
        <v>2841</v>
      </c>
      <c r="T40" s="22">
        <v>6591</v>
      </c>
      <c r="U40" s="22">
        <v>173</v>
      </c>
      <c r="V40" s="23">
        <f t="shared" si="3"/>
        <v>28520</v>
      </c>
      <c r="W40" s="20"/>
      <c r="X40" s="20"/>
      <c r="Y40" s="20"/>
      <c r="Z40" s="20"/>
      <c r="AA40" s="20"/>
    </row>
    <row r="41" spans="1:27" x14ac:dyDescent="0.25">
      <c r="A41" s="9" t="s">
        <v>11</v>
      </c>
      <c r="B41" s="2">
        <v>9765</v>
      </c>
      <c r="C41" s="2">
        <v>6557</v>
      </c>
      <c r="D41" s="2">
        <v>4380</v>
      </c>
      <c r="E41" s="2">
        <v>4565</v>
      </c>
      <c r="F41" s="2">
        <v>5238</v>
      </c>
      <c r="G41" s="45"/>
      <c r="H41" s="45"/>
      <c r="I41" s="9" t="s">
        <v>11</v>
      </c>
      <c r="J41" s="2">
        <v>6799</v>
      </c>
      <c r="K41" s="2">
        <v>3183</v>
      </c>
      <c r="L41" s="2">
        <v>1352</v>
      </c>
      <c r="M41" s="2">
        <v>1278</v>
      </c>
      <c r="N41" s="2">
        <v>1529</v>
      </c>
      <c r="O41" s="42"/>
      <c r="P41" s="35"/>
      <c r="Q41" s="12" t="s">
        <v>11</v>
      </c>
      <c r="R41" s="22">
        <v>2883</v>
      </c>
      <c r="S41" s="22">
        <v>693</v>
      </c>
      <c r="T41" s="22">
        <v>1529</v>
      </c>
      <c r="U41" s="22">
        <v>133</v>
      </c>
      <c r="V41" s="23">
        <f t="shared" si="3"/>
        <v>5238</v>
      </c>
      <c r="W41" s="20"/>
      <c r="X41" s="20"/>
      <c r="Y41" s="20"/>
      <c r="Z41" s="20"/>
      <c r="AA41" s="20"/>
    </row>
    <row r="42" spans="1:27" x14ac:dyDescent="0.25">
      <c r="A42" s="9" t="s">
        <v>12</v>
      </c>
      <c r="B42" s="2">
        <v>24788</v>
      </c>
      <c r="C42" s="2">
        <v>19006</v>
      </c>
      <c r="D42" s="2">
        <v>13883</v>
      </c>
      <c r="E42" s="2">
        <v>14572</v>
      </c>
      <c r="F42" s="2">
        <v>17318</v>
      </c>
      <c r="G42" s="45"/>
      <c r="H42" s="45"/>
      <c r="I42" s="9" t="s">
        <v>12</v>
      </c>
      <c r="J42" s="2">
        <v>16741</v>
      </c>
      <c r="K42" s="2">
        <v>9975</v>
      </c>
      <c r="L42" s="2">
        <v>5833</v>
      </c>
      <c r="M42" s="2">
        <v>5832</v>
      </c>
      <c r="N42" s="2">
        <v>5453</v>
      </c>
      <c r="O42" s="42"/>
      <c r="P42" s="35"/>
      <c r="Q42" s="12" t="s">
        <v>12</v>
      </c>
      <c r="R42" s="22">
        <v>9387</v>
      </c>
      <c r="S42" s="22">
        <v>2363</v>
      </c>
      <c r="T42" s="22">
        <v>5453</v>
      </c>
      <c r="U42" s="22">
        <v>115</v>
      </c>
      <c r="V42" s="23">
        <f t="shared" si="3"/>
        <v>17318</v>
      </c>
      <c r="W42" s="20"/>
      <c r="X42" s="20"/>
      <c r="Y42" s="20"/>
      <c r="Z42" s="20"/>
      <c r="AA42" s="20"/>
    </row>
    <row r="43" spans="1:27" x14ac:dyDescent="0.25">
      <c r="A43" s="9" t="s">
        <v>13</v>
      </c>
      <c r="B43" s="2">
        <v>13578</v>
      </c>
      <c r="C43" s="2">
        <v>6692</v>
      </c>
      <c r="D43" s="2">
        <v>4615</v>
      </c>
      <c r="E43" s="2">
        <v>5141</v>
      </c>
      <c r="F43" s="2">
        <v>5926</v>
      </c>
      <c r="G43" s="45"/>
      <c r="H43" s="45"/>
      <c r="I43" s="9" t="s">
        <v>13</v>
      </c>
      <c r="J43" s="2">
        <v>10836</v>
      </c>
      <c r="K43" s="2">
        <v>3860</v>
      </c>
      <c r="L43" s="2">
        <v>1838</v>
      </c>
      <c r="M43" s="2">
        <v>2183</v>
      </c>
      <c r="N43" s="2">
        <v>2276</v>
      </c>
      <c r="O43" s="42"/>
      <c r="P43" s="35"/>
      <c r="Q43" s="12" t="s">
        <v>13</v>
      </c>
      <c r="R43" s="22">
        <v>2805</v>
      </c>
      <c r="S43" s="22">
        <v>764</v>
      </c>
      <c r="T43" s="22">
        <v>2276</v>
      </c>
      <c r="U43" s="22">
        <v>81</v>
      </c>
      <c r="V43" s="23">
        <f t="shared" si="3"/>
        <v>5926</v>
      </c>
      <c r="W43" s="20"/>
      <c r="X43" s="20"/>
      <c r="Y43" s="20"/>
      <c r="Z43" s="20"/>
      <c r="AA43" s="20"/>
    </row>
    <row r="44" spans="1:27" x14ac:dyDescent="0.25">
      <c r="A44" s="9" t="s">
        <v>14</v>
      </c>
      <c r="B44" s="2">
        <v>200918</v>
      </c>
      <c r="C44" s="2">
        <v>116010</v>
      </c>
      <c r="D44" s="2">
        <v>79862</v>
      </c>
      <c r="E44" s="2">
        <v>83606</v>
      </c>
      <c r="F44" s="2">
        <v>97902</v>
      </c>
      <c r="G44" s="45"/>
      <c r="H44" s="45"/>
      <c r="I44" s="9" t="s">
        <v>14</v>
      </c>
      <c r="J44" s="2">
        <v>142922</v>
      </c>
      <c r="K44" s="2">
        <v>54230</v>
      </c>
      <c r="L44" s="2">
        <v>24960</v>
      </c>
      <c r="M44" s="2">
        <v>26730</v>
      </c>
      <c r="N44" s="2">
        <v>28451</v>
      </c>
      <c r="O44" s="42"/>
      <c r="P44" s="35"/>
      <c r="Q44" s="12" t="s">
        <v>14</v>
      </c>
      <c r="R44" s="22">
        <v>55968</v>
      </c>
      <c r="S44" s="22">
        <v>12549</v>
      </c>
      <c r="T44" s="22">
        <v>28451</v>
      </c>
      <c r="U44" s="22">
        <v>934</v>
      </c>
      <c r="V44" s="23">
        <f t="shared" si="3"/>
        <v>97902</v>
      </c>
      <c r="W44" s="20"/>
      <c r="X44" s="20"/>
      <c r="Y44" s="20"/>
      <c r="Z44" s="20"/>
      <c r="AA44" s="20"/>
    </row>
    <row r="45" spans="1:27" x14ac:dyDescent="0.25">
      <c r="A45" s="9" t="s">
        <v>15</v>
      </c>
      <c r="B45" s="2">
        <v>9598</v>
      </c>
      <c r="C45" s="2">
        <v>7317</v>
      </c>
      <c r="D45" s="2">
        <v>4766</v>
      </c>
      <c r="E45" s="2">
        <v>4745</v>
      </c>
      <c r="F45" s="2">
        <v>5427</v>
      </c>
      <c r="G45" s="45"/>
      <c r="H45" s="45"/>
      <c r="I45" s="9" t="s">
        <v>15</v>
      </c>
      <c r="J45" s="2">
        <v>6492</v>
      </c>
      <c r="K45" s="2">
        <v>2870</v>
      </c>
      <c r="L45" s="2">
        <v>897</v>
      </c>
      <c r="M45" s="2">
        <v>905</v>
      </c>
      <c r="N45" s="2">
        <v>927</v>
      </c>
      <c r="O45" s="42"/>
      <c r="P45" s="35"/>
      <c r="Q45" s="12" t="s">
        <v>15</v>
      </c>
      <c r="R45" s="22">
        <v>3967</v>
      </c>
      <c r="S45" s="22">
        <v>518</v>
      </c>
      <c r="T45" s="22">
        <v>927</v>
      </c>
      <c r="U45" s="22">
        <v>15</v>
      </c>
      <c r="V45" s="23">
        <f t="shared" si="3"/>
        <v>5427</v>
      </c>
      <c r="W45" s="20"/>
      <c r="X45" s="20"/>
      <c r="Y45" s="20"/>
      <c r="Z45" s="20"/>
      <c r="AA45" s="20"/>
    </row>
    <row r="46" spans="1:27" x14ac:dyDescent="0.25">
      <c r="A46" s="9" t="s">
        <v>16</v>
      </c>
      <c r="B46" s="2">
        <v>22015</v>
      </c>
      <c r="C46" s="2">
        <v>11144</v>
      </c>
      <c r="D46" s="2">
        <v>7361</v>
      </c>
      <c r="E46" s="2">
        <v>8581</v>
      </c>
      <c r="F46" s="2">
        <v>10434</v>
      </c>
      <c r="G46" s="45"/>
      <c r="H46" s="45"/>
      <c r="I46" s="9" t="s">
        <v>16</v>
      </c>
      <c r="J46" s="2">
        <v>16993</v>
      </c>
      <c r="K46" s="2">
        <v>5950</v>
      </c>
      <c r="L46" s="2">
        <v>2691</v>
      </c>
      <c r="M46" s="2">
        <v>3053</v>
      </c>
      <c r="N46" s="2">
        <v>3153</v>
      </c>
      <c r="O46" s="42"/>
      <c r="P46" s="35"/>
      <c r="Q46" s="12" t="s">
        <v>16</v>
      </c>
      <c r="R46" s="22">
        <v>5451</v>
      </c>
      <c r="S46" s="22">
        <v>1711</v>
      </c>
      <c r="T46" s="22">
        <v>3153</v>
      </c>
      <c r="U46" s="22">
        <v>119</v>
      </c>
      <c r="V46" s="23">
        <f t="shared" si="3"/>
        <v>10434</v>
      </c>
      <c r="W46" s="20"/>
      <c r="X46" s="20"/>
      <c r="Y46" s="20"/>
      <c r="Z46" s="20"/>
      <c r="AA46" s="20"/>
    </row>
    <row r="47" spans="1:27" x14ac:dyDescent="0.25">
      <c r="A47" s="9" t="s">
        <v>17</v>
      </c>
      <c r="B47" s="2">
        <v>68864</v>
      </c>
      <c r="C47" s="2">
        <v>42024</v>
      </c>
      <c r="D47" s="2">
        <v>18862</v>
      </c>
      <c r="E47" s="2">
        <v>24556</v>
      </c>
      <c r="F47" s="2">
        <v>26688</v>
      </c>
      <c r="G47" s="45"/>
      <c r="H47" s="45"/>
      <c r="I47" s="9" t="s">
        <v>17</v>
      </c>
      <c r="J47" s="2">
        <v>57129</v>
      </c>
      <c r="K47" s="2">
        <v>25032</v>
      </c>
      <c r="L47" s="2">
        <v>5878</v>
      </c>
      <c r="M47" s="2">
        <v>7184</v>
      </c>
      <c r="N47" s="2">
        <v>7457</v>
      </c>
      <c r="O47" s="42"/>
      <c r="P47" s="35"/>
      <c r="Q47" s="12" t="s">
        <v>17</v>
      </c>
      <c r="R47" s="22">
        <v>15212</v>
      </c>
      <c r="S47" s="22">
        <v>3746</v>
      </c>
      <c r="T47" s="22">
        <v>7457</v>
      </c>
      <c r="U47" s="22">
        <v>273</v>
      </c>
      <c r="V47" s="23">
        <f t="shared" si="3"/>
        <v>26688</v>
      </c>
      <c r="W47" s="20"/>
      <c r="X47" s="20"/>
      <c r="Y47" s="20"/>
      <c r="Z47" s="20"/>
      <c r="AA47" s="20"/>
    </row>
    <row r="48" spans="1:27" x14ac:dyDescent="0.25">
      <c r="A48" s="10" t="s">
        <v>18</v>
      </c>
      <c r="B48" s="13">
        <f>SUM(B32:B47)</f>
        <v>787689</v>
      </c>
      <c r="C48" s="13">
        <f t="shared" ref="C48:F48" si="4">SUM(C32:C47)</f>
        <v>507863</v>
      </c>
      <c r="D48" s="13">
        <f t="shared" si="4"/>
        <v>358451</v>
      </c>
      <c r="E48" s="13">
        <f t="shared" si="4"/>
        <v>385603</v>
      </c>
      <c r="F48" s="13">
        <f t="shared" si="4"/>
        <v>447687</v>
      </c>
      <c r="G48" s="45"/>
      <c r="H48" s="45"/>
      <c r="I48" s="10" t="s">
        <v>18</v>
      </c>
      <c r="J48" s="13">
        <f>SUM(J32:J47)</f>
        <v>527490</v>
      </c>
      <c r="K48" s="13">
        <f t="shared" ref="K48:N48" si="5">SUM(K32:K47)</f>
        <v>225883</v>
      </c>
      <c r="L48" s="13">
        <f t="shared" si="5"/>
        <v>106762</v>
      </c>
      <c r="M48" s="13">
        <f t="shared" si="5"/>
        <v>121131</v>
      </c>
      <c r="N48" s="13">
        <f t="shared" si="5"/>
        <v>121245</v>
      </c>
      <c r="O48" s="42"/>
      <c r="P48" s="35"/>
      <c r="Q48" s="13" t="s">
        <v>18</v>
      </c>
      <c r="R48" s="13">
        <f>SUM(R32:R47)</f>
        <v>270309</v>
      </c>
      <c r="S48" s="13">
        <f>SUM(S32:S47)</f>
        <v>52751</v>
      </c>
      <c r="T48" s="13">
        <f>SUM(T32:T47)</f>
        <v>121245</v>
      </c>
      <c r="U48" s="13">
        <f>SUM(U32:U47)</f>
        <v>3382</v>
      </c>
      <c r="V48" s="13">
        <f>SUM(R48:U48)</f>
        <v>447687</v>
      </c>
      <c r="W48" s="36"/>
      <c r="X48" s="20"/>
      <c r="Y48" s="20"/>
      <c r="Z48" s="20"/>
      <c r="AA48" s="20"/>
    </row>
    <row r="49" spans="1:27" s="20" customFormat="1" x14ac:dyDescent="0.25">
      <c r="A49" s="50" t="s">
        <v>44</v>
      </c>
      <c r="B49" s="40"/>
      <c r="C49" s="70"/>
      <c r="D49" s="70"/>
      <c r="E49" s="70"/>
      <c r="F49" s="70"/>
      <c r="G49" s="47"/>
      <c r="H49" s="47"/>
      <c r="I49" s="47"/>
      <c r="J49" s="47"/>
      <c r="K49" s="71"/>
      <c r="W49" s="35"/>
    </row>
    <row r="50" spans="1:27" s="20" customFormat="1" x14ac:dyDescent="0.25">
      <c r="A50" s="40" t="s">
        <v>48</v>
      </c>
      <c r="C50" s="40"/>
      <c r="D50" s="48"/>
      <c r="E50" s="48"/>
      <c r="G50" s="48"/>
      <c r="H50" s="48"/>
      <c r="I50" s="40" t="s">
        <v>52</v>
      </c>
      <c r="K50" s="40"/>
      <c r="L50" s="48"/>
      <c r="M50" s="48"/>
      <c r="Q50" s="53" t="s">
        <v>65</v>
      </c>
      <c r="W50" s="35"/>
    </row>
    <row r="51" spans="1:27" ht="15" customHeight="1" x14ac:dyDescent="0.25">
      <c r="A51" s="89" t="s">
        <v>0</v>
      </c>
      <c r="B51" s="89" t="s">
        <v>21</v>
      </c>
      <c r="C51" s="89"/>
      <c r="D51" s="89"/>
      <c r="E51" s="89"/>
      <c r="F51" s="89"/>
      <c r="G51" s="40"/>
      <c r="H51" s="40"/>
      <c r="I51" s="89" t="s">
        <v>0</v>
      </c>
      <c r="J51" s="89" t="s">
        <v>37</v>
      </c>
      <c r="K51" s="89"/>
      <c r="L51" s="89"/>
      <c r="M51" s="89"/>
      <c r="N51" s="89"/>
      <c r="O51" s="20"/>
      <c r="P51" s="20"/>
      <c r="Q51" s="89" t="s">
        <v>0</v>
      </c>
      <c r="R51" s="89" t="str">
        <f>+R30</f>
        <v>1T2024</v>
      </c>
      <c r="S51" s="89"/>
      <c r="T51" s="89"/>
      <c r="U51" s="89"/>
      <c r="V51" s="89"/>
      <c r="W51" s="20"/>
      <c r="X51" s="20"/>
      <c r="Y51" s="20"/>
      <c r="Z51" s="20"/>
      <c r="AA51" s="20"/>
    </row>
    <row r="52" spans="1:27" ht="25.5" x14ac:dyDescent="0.25">
      <c r="A52" s="89" t="s">
        <v>0</v>
      </c>
      <c r="B52" s="31" t="str">
        <f>+J52</f>
        <v>1T2023</v>
      </c>
      <c r="C52" s="31" t="str">
        <f t="shared" ref="C52:F52" si="6">+K52</f>
        <v>2T2023</v>
      </c>
      <c r="D52" s="31" t="str">
        <f t="shared" si="6"/>
        <v>3T2023</v>
      </c>
      <c r="E52" s="31" t="str">
        <f t="shared" si="6"/>
        <v>4T2023</v>
      </c>
      <c r="F52" s="31" t="str">
        <f t="shared" si="6"/>
        <v>1T2024</v>
      </c>
      <c r="G52" s="43"/>
      <c r="H52" s="43"/>
      <c r="I52" s="89" t="s">
        <v>0</v>
      </c>
      <c r="J52" s="31" t="str">
        <f>+J74</f>
        <v>1T2023</v>
      </c>
      <c r="K52" s="31" t="str">
        <f t="shared" ref="K52:N52" si="7">+K74</f>
        <v>2T2023</v>
      </c>
      <c r="L52" s="31" t="str">
        <f t="shared" si="7"/>
        <v>3T2023</v>
      </c>
      <c r="M52" s="31" t="str">
        <f t="shared" si="7"/>
        <v>4T2023</v>
      </c>
      <c r="N52" s="31" t="str">
        <f t="shared" si="7"/>
        <v>1T2024</v>
      </c>
      <c r="O52" s="20"/>
      <c r="P52" s="20"/>
      <c r="Q52" s="89" t="s">
        <v>35</v>
      </c>
      <c r="R52" s="8" t="s">
        <v>35</v>
      </c>
      <c r="S52" s="8" t="s">
        <v>36</v>
      </c>
      <c r="T52" s="8" t="s">
        <v>37</v>
      </c>
      <c r="U52" s="8" t="s">
        <v>38</v>
      </c>
      <c r="V52" s="8" t="s">
        <v>39</v>
      </c>
      <c r="W52" s="20"/>
      <c r="X52" s="20"/>
      <c r="Y52" s="20"/>
      <c r="Z52" s="20"/>
      <c r="AA52" s="20"/>
    </row>
    <row r="53" spans="1:27" x14ac:dyDescent="0.25">
      <c r="A53" s="9" t="s">
        <v>1</v>
      </c>
      <c r="B53" s="6">
        <v>3.6329058803664896E-2</v>
      </c>
      <c r="C53" s="6">
        <v>4.847173351868516E-2</v>
      </c>
      <c r="D53" s="6">
        <v>5.9522779961556811E-2</v>
      </c>
      <c r="E53" s="6">
        <v>5.6306615871764484E-2</v>
      </c>
      <c r="F53" s="6">
        <v>5.9769437129065621E-2</v>
      </c>
      <c r="G53" s="45"/>
      <c r="H53" s="45"/>
      <c r="I53" s="9" t="s">
        <v>1</v>
      </c>
      <c r="J53" s="6">
        <v>2.1600409486435761E-2</v>
      </c>
      <c r="K53" s="6">
        <v>2.694315198576254E-2</v>
      </c>
      <c r="L53" s="6">
        <v>3.5696221502032562E-2</v>
      </c>
      <c r="M53" s="6">
        <v>3.4863082117707278E-2</v>
      </c>
      <c r="N53" s="6">
        <v>3.4822054517712073E-2</v>
      </c>
      <c r="O53" s="35"/>
      <c r="P53" s="35"/>
      <c r="Q53" s="12" t="s">
        <v>1</v>
      </c>
      <c r="R53" s="6">
        <v>0.76321100231706407</v>
      </c>
      <c r="S53" s="6">
        <v>7.6425741834217797E-2</v>
      </c>
      <c r="T53" s="6">
        <v>0.1577845877868301</v>
      </c>
      <c r="U53" s="6">
        <v>2.5786680618880334E-3</v>
      </c>
      <c r="V53" s="69">
        <f>SUM(R53:U53)</f>
        <v>1</v>
      </c>
      <c r="W53" s="20"/>
      <c r="X53" s="20"/>
      <c r="Y53" s="20"/>
      <c r="Z53" s="20"/>
      <c r="AA53" s="20"/>
    </row>
    <row r="54" spans="1:27" x14ac:dyDescent="0.25">
      <c r="A54" s="9" t="s">
        <v>2</v>
      </c>
      <c r="B54" s="6">
        <v>3.7838537798547393E-2</v>
      </c>
      <c r="C54" s="6">
        <v>3.4664860405266777E-2</v>
      </c>
      <c r="D54" s="6">
        <v>3.3926533891661621E-2</v>
      </c>
      <c r="E54" s="6">
        <v>3.9748134739615616E-2</v>
      </c>
      <c r="F54" s="6">
        <v>3.8723483147824263E-2</v>
      </c>
      <c r="G54" s="45"/>
      <c r="H54" s="45"/>
      <c r="I54" s="9" t="s">
        <v>2</v>
      </c>
      <c r="J54" s="6">
        <v>3.8156173576750267E-2</v>
      </c>
      <c r="K54" s="6">
        <v>3.2043137376429387E-2</v>
      </c>
      <c r="L54" s="6">
        <v>3.4160094415616044E-2</v>
      </c>
      <c r="M54" s="6">
        <v>4.1120770075372945E-2</v>
      </c>
      <c r="N54" s="6">
        <v>4.4521423563858305E-2</v>
      </c>
      <c r="O54" s="35"/>
      <c r="P54" s="35"/>
      <c r="Q54" s="12" t="s">
        <v>2</v>
      </c>
      <c r="R54" s="6">
        <v>0.56991232118135671</v>
      </c>
      <c r="S54" s="6">
        <v>0.11202122750346101</v>
      </c>
      <c r="T54" s="6">
        <v>0.31137517305029994</v>
      </c>
      <c r="U54" s="6">
        <v>6.6912782648823254E-3</v>
      </c>
      <c r="V54" s="69">
        <f t="shared" ref="V54:V69" si="8">SUM(R54:U54)</f>
        <v>1</v>
      </c>
      <c r="W54" s="20"/>
      <c r="X54" s="20"/>
      <c r="Y54" s="20"/>
      <c r="Z54" s="20"/>
      <c r="AA54" s="20"/>
    </row>
    <row r="55" spans="1:27" x14ac:dyDescent="0.25">
      <c r="A55" s="9" t="s">
        <v>3</v>
      </c>
      <c r="B55" s="6">
        <v>4.9105674955471003E-2</v>
      </c>
      <c r="C55" s="6">
        <v>2.9923424230550364E-2</v>
      </c>
      <c r="D55" s="6">
        <v>2.4990863465299301E-2</v>
      </c>
      <c r="E55" s="6">
        <v>2.5365466554980121E-2</v>
      </c>
      <c r="F55" s="6">
        <v>2.3152336342131891E-2</v>
      </c>
      <c r="G55" s="45"/>
      <c r="H55" s="45"/>
      <c r="I55" s="9" t="s">
        <v>3</v>
      </c>
      <c r="J55" s="6">
        <v>5.723331247985744E-2</v>
      </c>
      <c r="K55" s="6">
        <v>2.8430647724707037E-2</v>
      </c>
      <c r="L55" s="6">
        <v>1.9932185609111856E-2</v>
      </c>
      <c r="M55" s="6">
        <v>2.0457190975060061E-2</v>
      </c>
      <c r="N55" s="6">
        <v>2.0495690543939956E-2</v>
      </c>
      <c r="O55" s="35"/>
      <c r="P55" s="35"/>
      <c r="Q55" s="12" t="s">
        <v>3</v>
      </c>
      <c r="R55" s="6">
        <v>0.64138929088277863</v>
      </c>
      <c r="S55" s="6">
        <v>0.11162566328991799</v>
      </c>
      <c r="T55" s="6">
        <v>0.23974915581283165</v>
      </c>
      <c r="U55" s="6">
        <v>7.2358900144717797E-3</v>
      </c>
      <c r="V55" s="69">
        <f t="shared" si="8"/>
        <v>1</v>
      </c>
      <c r="W55" s="20"/>
      <c r="X55" s="20"/>
      <c r="Y55" s="20"/>
      <c r="Z55" s="20"/>
      <c r="AA55" s="20"/>
    </row>
    <row r="56" spans="1:27" x14ac:dyDescent="0.25">
      <c r="A56" s="9" t="s">
        <v>4</v>
      </c>
      <c r="B56" s="6">
        <v>8.0056976801758054E-3</v>
      </c>
      <c r="C56" s="6">
        <v>1.1201839866263146E-2</v>
      </c>
      <c r="D56" s="6">
        <v>1.3204036256001517E-2</v>
      </c>
      <c r="E56" s="6">
        <v>1.301338423196915E-2</v>
      </c>
      <c r="F56" s="6">
        <v>1.4697768753615807E-2</v>
      </c>
      <c r="G56" s="45"/>
      <c r="H56" s="45"/>
      <c r="I56" s="9" t="s">
        <v>4</v>
      </c>
      <c r="J56" s="6">
        <v>5.2038901211397372E-3</v>
      </c>
      <c r="K56" s="6">
        <v>5.5294112438740413E-3</v>
      </c>
      <c r="L56" s="6">
        <v>6.4442404600887956E-3</v>
      </c>
      <c r="M56" s="6">
        <v>5.5064351817453831E-3</v>
      </c>
      <c r="N56" s="6">
        <v>7.167305868283228E-3</v>
      </c>
      <c r="O56" s="35"/>
      <c r="P56" s="35"/>
      <c r="Q56" s="12" t="s">
        <v>4</v>
      </c>
      <c r="R56" s="6">
        <v>0.76534954407294831</v>
      </c>
      <c r="S56" s="6">
        <v>0.10015197568389057</v>
      </c>
      <c r="T56" s="6">
        <v>0.13206686930091185</v>
      </c>
      <c r="U56" s="6">
        <v>2.4316109422492403E-3</v>
      </c>
      <c r="V56" s="69">
        <f t="shared" si="8"/>
        <v>0.99999999999999989</v>
      </c>
      <c r="W56" s="20"/>
      <c r="X56" s="20"/>
      <c r="Y56" s="20"/>
      <c r="Z56" s="20"/>
      <c r="AA56" s="20"/>
    </row>
    <row r="57" spans="1:27" x14ac:dyDescent="0.25">
      <c r="A57" s="9" t="s">
        <v>6</v>
      </c>
      <c r="B57" s="6">
        <v>3.128011182078206E-2</v>
      </c>
      <c r="C57" s="6">
        <v>2.6174381673797854E-2</v>
      </c>
      <c r="D57" s="6">
        <v>2.0359826029220172E-2</v>
      </c>
      <c r="E57" s="6">
        <v>2.1293921468453304E-2</v>
      </c>
      <c r="F57" s="6">
        <v>1.9795080044763418E-2</v>
      </c>
      <c r="G57" s="45"/>
      <c r="H57" s="45"/>
      <c r="I57" s="9" t="s">
        <v>6</v>
      </c>
      <c r="J57" s="6">
        <v>3.3473620352992471E-2</v>
      </c>
      <c r="K57" s="6">
        <v>2.4919980697971959E-2</v>
      </c>
      <c r="L57" s="6">
        <v>1.5398737378467994E-2</v>
      </c>
      <c r="M57" s="6">
        <v>1.5553409119052926E-2</v>
      </c>
      <c r="N57" s="6">
        <v>1.6314074807208544E-2</v>
      </c>
      <c r="O57" s="35"/>
      <c r="P57" s="35"/>
      <c r="Q57" s="12" t="s">
        <v>6</v>
      </c>
      <c r="R57" s="6">
        <v>0.67084179643421349</v>
      </c>
      <c r="S57" s="6">
        <v>0.10009027307605507</v>
      </c>
      <c r="T57" s="6">
        <v>0.22320018054615212</v>
      </c>
      <c r="U57" s="6">
        <v>5.8677499435793277E-3</v>
      </c>
      <c r="V57" s="69">
        <f t="shared" si="8"/>
        <v>1</v>
      </c>
      <c r="W57" s="20"/>
      <c r="X57" s="20"/>
      <c r="Y57" s="20"/>
      <c r="Z57" s="20"/>
      <c r="AA57" s="20"/>
    </row>
    <row r="58" spans="1:27" x14ac:dyDescent="0.25">
      <c r="A58" s="9" t="s">
        <v>7</v>
      </c>
      <c r="B58" s="6">
        <v>9.8625218836368156E-2</v>
      </c>
      <c r="C58" s="6">
        <v>8.5680587087462567E-2</v>
      </c>
      <c r="D58" s="6">
        <v>7.7190466758357487E-2</v>
      </c>
      <c r="E58" s="6">
        <v>8.1262334577272485E-2</v>
      </c>
      <c r="F58" s="6">
        <v>8.04401289293636E-2</v>
      </c>
      <c r="G58" s="45"/>
      <c r="H58" s="45"/>
      <c r="I58" s="9" t="s">
        <v>7</v>
      </c>
      <c r="J58" s="6">
        <v>0.11719274299038844</v>
      </c>
      <c r="K58" s="6">
        <v>0.10931322852981411</v>
      </c>
      <c r="L58" s="6">
        <v>0.10442854199059591</v>
      </c>
      <c r="M58" s="6">
        <v>0.10873351990819856</v>
      </c>
      <c r="N58" s="6">
        <v>0.11458616850179389</v>
      </c>
      <c r="O58" s="35"/>
      <c r="P58" s="35"/>
      <c r="Q58" s="12" t="s">
        <v>7</v>
      </c>
      <c r="R58" s="6">
        <v>0.4730367655226036</v>
      </c>
      <c r="S58" s="6">
        <v>0.12979006997667444</v>
      </c>
      <c r="T58" s="6">
        <v>0.38578807064311899</v>
      </c>
      <c r="U58" s="6">
        <v>1.138509385760302E-2</v>
      </c>
      <c r="V58" s="69">
        <f t="shared" si="8"/>
        <v>1</v>
      </c>
      <c r="W58" s="20"/>
      <c r="X58" s="20"/>
      <c r="Y58" s="20"/>
      <c r="Z58" s="20"/>
      <c r="AA58" s="20"/>
    </row>
    <row r="59" spans="1:27" x14ac:dyDescent="0.25">
      <c r="A59" s="9" t="s">
        <v>8</v>
      </c>
      <c r="B59" s="6">
        <v>5.1369258679504218E-2</v>
      </c>
      <c r="C59" s="6">
        <v>4.5279927854559199E-2</v>
      </c>
      <c r="D59" s="6">
        <v>4.3155131384763887E-2</v>
      </c>
      <c r="E59" s="6">
        <v>4.5479417950586486E-2</v>
      </c>
      <c r="F59" s="6">
        <v>4.3972686274115623E-2</v>
      </c>
      <c r="G59" s="45"/>
      <c r="H59" s="45"/>
      <c r="I59" s="9" t="s">
        <v>8</v>
      </c>
      <c r="J59" s="6">
        <v>5.7881666003146981E-2</v>
      </c>
      <c r="K59" s="6">
        <v>5.6423015454903643E-2</v>
      </c>
      <c r="L59" s="6">
        <v>6.0124388827485435E-2</v>
      </c>
      <c r="M59" s="6">
        <v>5.9811278698268813E-2</v>
      </c>
      <c r="N59" s="6">
        <v>6.3491277990844988E-2</v>
      </c>
      <c r="O59" s="35"/>
      <c r="P59" s="35"/>
      <c r="Q59" s="12" t="s">
        <v>8</v>
      </c>
      <c r="R59" s="6">
        <v>0.48526871888651835</v>
      </c>
      <c r="S59" s="6">
        <v>0.11470080260083308</v>
      </c>
      <c r="T59" s="6">
        <v>0.39103931728131669</v>
      </c>
      <c r="U59" s="6">
        <v>8.9911612313319112E-3</v>
      </c>
      <c r="V59" s="69">
        <f t="shared" si="8"/>
        <v>1</v>
      </c>
      <c r="W59" s="20"/>
      <c r="X59" s="20"/>
      <c r="Y59" s="20"/>
      <c r="Z59" s="20"/>
      <c r="AA59" s="20"/>
    </row>
    <row r="60" spans="1:27" x14ac:dyDescent="0.25">
      <c r="A60" s="9" t="s">
        <v>9</v>
      </c>
      <c r="B60" s="6">
        <v>0.19251125761563256</v>
      </c>
      <c r="C60" s="6">
        <v>0.23996432108659224</v>
      </c>
      <c r="D60" s="6">
        <v>0.28616742595222222</v>
      </c>
      <c r="E60" s="6">
        <v>0.27485004006711566</v>
      </c>
      <c r="F60" s="6">
        <v>0.27839763048737176</v>
      </c>
      <c r="G60" s="45"/>
      <c r="H60" s="45"/>
      <c r="I60" s="9" t="s">
        <v>9</v>
      </c>
      <c r="J60" s="6">
        <v>0.1350376310451383</v>
      </c>
      <c r="K60" s="6">
        <v>0.18483905384646035</v>
      </c>
      <c r="L60" s="6">
        <v>0.25153144377212866</v>
      </c>
      <c r="M60" s="6">
        <v>0.26509316359973911</v>
      </c>
      <c r="N60" s="6">
        <v>0.23807167305868282</v>
      </c>
      <c r="O60" s="35"/>
      <c r="P60" s="35"/>
      <c r="Q60" s="12" t="s">
        <v>9</v>
      </c>
      <c r="R60" s="6">
        <v>0.65151843382677421</v>
      </c>
      <c r="S60" s="6">
        <v>0.11187868576242628</v>
      </c>
      <c r="T60" s="6">
        <v>0.23159626108236051</v>
      </c>
      <c r="U60" s="6">
        <v>5.0066193284390419E-3</v>
      </c>
      <c r="V60" s="69">
        <f t="shared" si="8"/>
        <v>1</v>
      </c>
      <c r="W60" s="20"/>
      <c r="X60" s="20"/>
      <c r="Y60" s="20"/>
      <c r="Z60" s="20"/>
      <c r="AA60" s="20"/>
    </row>
    <row r="61" spans="1:27" x14ac:dyDescent="0.25">
      <c r="A61" s="9" t="s">
        <v>10</v>
      </c>
      <c r="B61" s="6">
        <v>5.1199140777641934E-2</v>
      </c>
      <c r="C61" s="6">
        <v>6.760287715387811E-2</v>
      </c>
      <c r="D61" s="6">
        <v>6.840823431933514E-2</v>
      </c>
      <c r="E61" s="6">
        <v>6.4659766651193065E-2</v>
      </c>
      <c r="F61" s="6">
        <v>6.3705222622055135E-2</v>
      </c>
      <c r="G61" s="45"/>
      <c r="H61" s="45"/>
      <c r="I61" s="9" t="s">
        <v>10</v>
      </c>
      <c r="J61" s="6">
        <v>4.5278583480255548E-2</v>
      </c>
      <c r="K61" s="6">
        <v>6.6273247654759324E-2</v>
      </c>
      <c r="L61" s="6">
        <v>6.5313501058429035E-2</v>
      </c>
      <c r="M61" s="6">
        <v>5.9489313222874408E-2</v>
      </c>
      <c r="N61" s="6">
        <v>5.4361004577508351E-2</v>
      </c>
      <c r="O61" s="35"/>
      <c r="P61" s="35"/>
      <c r="Q61" s="12" t="s">
        <v>10</v>
      </c>
      <c r="R61" s="6">
        <v>0.66321879382889204</v>
      </c>
      <c r="S61" s="6">
        <v>9.9614305750350629E-2</v>
      </c>
      <c r="T61" s="6">
        <v>0.23110098176718091</v>
      </c>
      <c r="U61" s="6">
        <v>6.0659186535764378E-3</v>
      </c>
      <c r="V61" s="69">
        <f t="shared" si="8"/>
        <v>1.0000000000000002</v>
      </c>
      <c r="W61" s="20"/>
      <c r="X61" s="20"/>
      <c r="Y61" s="20"/>
      <c r="Z61" s="20"/>
      <c r="AA61" s="20"/>
    </row>
    <row r="62" spans="1:27" x14ac:dyDescent="0.25">
      <c r="A62" s="9" t="s">
        <v>11</v>
      </c>
      <c r="B62" s="6">
        <v>1.2397024714068623E-2</v>
      </c>
      <c r="C62" s="6">
        <v>1.2910962208312084E-2</v>
      </c>
      <c r="D62" s="6">
        <v>1.2219243355437703E-2</v>
      </c>
      <c r="E62" s="6">
        <v>1.1838600840761094E-2</v>
      </c>
      <c r="F62" s="6">
        <v>1.1700138712984741E-2</v>
      </c>
      <c r="G62" s="45"/>
      <c r="H62" s="45"/>
      <c r="I62" s="9" t="s">
        <v>11</v>
      </c>
      <c r="J62" s="6">
        <v>1.2889343873817512E-2</v>
      </c>
      <c r="K62" s="6">
        <v>1.4091365884108144E-2</v>
      </c>
      <c r="L62" s="6">
        <v>1.266368183436054E-2</v>
      </c>
      <c r="M62" s="6">
        <v>1.0550560962924437E-2</v>
      </c>
      <c r="N62" s="6">
        <v>1.2610829312548972E-2</v>
      </c>
      <c r="O62" s="35"/>
      <c r="P62" s="35"/>
      <c r="Q62" s="12" t="s">
        <v>11</v>
      </c>
      <c r="R62" s="6">
        <v>0.55040091638029787</v>
      </c>
      <c r="S62" s="6">
        <v>0.13230240549828179</v>
      </c>
      <c r="T62" s="6">
        <v>0.29190530736922488</v>
      </c>
      <c r="U62" s="6">
        <v>2.5391370752195493E-2</v>
      </c>
      <c r="V62" s="69">
        <f t="shared" si="8"/>
        <v>0.99999999999999989</v>
      </c>
      <c r="W62" s="20"/>
      <c r="X62" s="20"/>
      <c r="Y62" s="20"/>
      <c r="Z62" s="20"/>
      <c r="AA62" s="20"/>
    </row>
    <row r="63" spans="1:27" x14ac:dyDescent="0.25">
      <c r="A63" s="9" t="s">
        <v>12</v>
      </c>
      <c r="B63" s="6">
        <v>3.1469272771360274E-2</v>
      </c>
      <c r="C63" s="6">
        <v>3.7423478379011665E-2</v>
      </c>
      <c r="D63" s="6">
        <v>3.8730537786196721E-2</v>
      </c>
      <c r="E63" s="6">
        <v>3.7790162420935525E-2</v>
      </c>
      <c r="F63" s="6">
        <v>3.8683276485580328E-2</v>
      </c>
      <c r="G63" s="45"/>
      <c r="H63" s="45"/>
      <c r="I63" s="9" t="s">
        <v>12</v>
      </c>
      <c r="J63" s="6">
        <v>3.1737094542076627E-2</v>
      </c>
      <c r="K63" s="6">
        <v>4.416002974991478E-2</v>
      </c>
      <c r="L63" s="6">
        <v>5.4635544482119103E-2</v>
      </c>
      <c r="M63" s="6">
        <v>4.814622185897912E-2</v>
      </c>
      <c r="N63" s="6">
        <v>4.4975050517547119E-2</v>
      </c>
      <c r="O63" s="35"/>
      <c r="P63" s="35"/>
      <c r="Q63" s="12" t="s">
        <v>12</v>
      </c>
      <c r="R63" s="6">
        <v>0.54203718674211798</v>
      </c>
      <c r="S63" s="6">
        <v>0.13644762674673749</v>
      </c>
      <c r="T63" s="6">
        <v>0.31487469684721098</v>
      </c>
      <c r="U63" s="6">
        <v>6.6404896639334797E-3</v>
      </c>
      <c r="V63" s="69">
        <f t="shared" si="8"/>
        <v>0.99999999999999989</v>
      </c>
      <c r="W63" s="20"/>
      <c r="X63" s="20"/>
      <c r="Y63" s="20"/>
      <c r="Z63" s="20"/>
      <c r="AA63" s="20"/>
    </row>
    <row r="64" spans="1:27" x14ac:dyDescent="0.25">
      <c r="A64" s="9" t="s">
        <v>13</v>
      </c>
      <c r="B64" s="6">
        <v>1.7237767697657325E-2</v>
      </c>
      <c r="C64" s="6">
        <v>1.3176781927409557E-2</v>
      </c>
      <c r="D64" s="6">
        <v>1.287484202861758E-2</v>
      </c>
      <c r="E64" s="6">
        <v>1.333236515276074E-2</v>
      </c>
      <c r="F64" s="6">
        <v>1.3236926692086213E-2</v>
      </c>
      <c r="G64" s="45"/>
      <c r="H64" s="45"/>
      <c r="I64" s="9" t="s">
        <v>13</v>
      </c>
      <c r="J64" s="6">
        <v>2.0542569527384407E-2</v>
      </c>
      <c r="K64" s="6">
        <v>1.7088492715255244E-2</v>
      </c>
      <c r="L64" s="6">
        <v>1.7215863322155824E-2</v>
      </c>
      <c r="M64" s="6">
        <v>1.8021811097076717E-2</v>
      </c>
      <c r="N64" s="6">
        <v>1.8771908119922472E-2</v>
      </c>
      <c r="O64" s="35"/>
      <c r="P64" s="35"/>
      <c r="Q64" s="12" t="s">
        <v>13</v>
      </c>
      <c r="R64" s="6">
        <v>0.47333783327708406</v>
      </c>
      <c r="S64" s="6">
        <v>0.12892338845764428</v>
      </c>
      <c r="T64" s="6">
        <v>0.38407019912251095</v>
      </c>
      <c r="U64" s="6">
        <v>1.3668579142760715E-2</v>
      </c>
      <c r="V64" s="69">
        <f t="shared" si="8"/>
        <v>1</v>
      </c>
      <c r="W64" s="20"/>
      <c r="X64" s="20"/>
      <c r="Y64" s="20"/>
      <c r="Z64" s="20"/>
      <c r="AA64" s="20"/>
    </row>
    <row r="65" spans="1:27" x14ac:dyDescent="0.25">
      <c r="A65" s="9" t="s">
        <v>14</v>
      </c>
      <c r="B65" s="6">
        <v>0.25507275079377772</v>
      </c>
      <c r="C65" s="6">
        <v>0.22842774527776191</v>
      </c>
      <c r="D65" s="6">
        <v>0.2227975371808141</v>
      </c>
      <c r="E65" s="6">
        <v>0.21681885255042102</v>
      </c>
      <c r="F65" s="6">
        <v>0.21868403594475605</v>
      </c>
      <c r="G65" s="45"/>
      <c r="H65" s="45"/>
      <c r="I65" s="9" t="s">
        <v>14</v>
      </c>
      <c r="J65" s="6">
        <v>0.27094731653680637</v>
      </c>
      <c r="K65" s="6">
        <v>0.24008004143738129</v>
      </c>
      <c r="L65" s="6">
        <v>0.23379104924973304</v>
      </c>
      <c r="M65" s="6">
        <v>0.22067018352032097</v>
      </c>
      <c r="N65" s="6">
        <v>0.23465709926182524</v>
      </c>
      <c r="O65" s="35"/>
      <c r="P65" s="35"/>
      <c r="Q65" s="12" t="s">
        <v>14</v>
      </c>
      <c r="R65" s="6">
        <v>0.57167371453085736</v>
      </c>
      <c r="S65" s="6">
        <v>0.12817919960777105</v>
      </c>
      <c r="T65" s="6">
        <v>0.29060693346407634</v>
      </c>
      <c r="U65" s="6">
        <v>9.5401523972952536E-3</v>
      </c>
      <c r="V65" s="69">
        <f t="shared" si="8"/>
        <v>0.99999999999999989</v>
      </c>
      <c r="W65" s="20"/>
      <c r="X65" s="20"/>
      <c r="Y65" s="20"/>
      <c r="Z65" s="20"/>
      <c r="AA65" s="20"/>
    </row>
    <row r="66" spans="1:27" x14ac:dyDescent="0.25">
      <c r="A66" s="9" t="s">
        <v>15</v>
      </c>
      <c r="B66" s="6">
        <v>1.21850121050313E-2</v>
      </c>
      <c r="C66" s="6">
        <v>1.4407428775083045E-2</v>
      </c>
      <c r="D66" s="6">
        <v>1.3296099048405501E-2</v>
      </c>
      <c r="E66" s="6">
        <v>1.2305402188260983E-2</v>
      </c>
      <c r="F66" s="6">
        <v>1.2122308666546046E-2</v>
      </c>
      <c r="G66" s="45"/>
      <c r="H66" s="45"/>
      <c r="I66" s="9" t="s">
        <v>15</v>
      </c>
      <c r="J66" s="6">
        <v>1.2307342319285673E-2</v>
      </c>
      <c r="K66" s="6">
        <v>1.2705692770150918E-2</v>
      </c>
      <c r="L66" s="6">
        <v>8.4018658324122811E-3</v>
      </c>
      <c r="M66" s="6">
        <v>7.4712501341522818E-3</v>
      </c>
      <c r="N66" s="6">
        <v>7.6456761103550659E-3</v>
      </c>
      <c r="O66" s="35"/>
      <c r="P66" s="35"/>
      <c r="Q66" s="12" t="s">
        <v>15</v>
      </c>
      <c r="R66" s="6">
        <v>0.73097475585037774</v>
      </c>
      <c r="S66" s="6">
        <v>9.5448682513359126E-2</v>
      </c>
      <c r="T66" s="6">
        <v>0.17081260364842454</v>
      </c>
      <c r="U66" s="6">
        <v>2.7639579878385848E-3</v>
      </c>
      <c r="V66" s="69">
        <f t="shared" si="8"/>
        <v>1</v>
      </c>
      <c r="W66" s="20"/>
      <c r="X66" s="20"/>
      <c r="Y66" s="20"/>
      <c r="Z66" s="20"/>
      <c r="AA66" s="20"/>
    </row>
    <row r="67" spans="1:27" x14ac:dyDescent="0.25">
      <c r="A67" s="9" t="s">
        <v>16</v>
      </c>
      <c r="B67" s="6">
        <v>2.7948847832075858E-2</v>
      </c>
      <c r="C67" s="6">
        <v>2.1942925552757338E-2</v>
      </c>
      <c r="D67" s="6">
        <v>2.0535582269264139E-2</v>
      </c>
      <c r="E67" s="6">
        <v>2.2253457571647522E-2</v>
      </c>
      <c r="F67" s="6">
        <v>2.3306461880733636E-2</v>
      </c>
      <c r="G67" s="45"/>
      <c r="H67" s="45"/>
      <c r="I67" s="9" t="s">
        <v>16</v>
      </c>
      <c r="J67" s="6">
        <v>3.2214828717132077E-2</v>
      </c>
      <c r="K67" s="6">
        <v>2.6341070377142149E-2</v>
      </c>
      <c r="L67" s="6">
        <v>2.5205597497236845E-2</v>
      </c>
      <c r="M67" s="6">
        <v>2.5204117855875046E-2</v>
      </c>
      <c r="N67" s="6">
        <v>2.6005196090560435E-2</v>
      </c>
      <c r="O67" s="35"/>
      <c r="P67" s="35"/>
      <c r="Q67" s="12" t="s">
        <v>16</v>
      </c>
      <c r="R67" s="6">
        <v>0.52242668200115006</v>
      </c>
      <c r="S67" s="6">
        <v>0.16398313206823845</v>
      </c>
      <c r="T67" s="6">
        <v>0.30218516388729155</v>
      </c>
      <c r="U67" s="6">
        <v>1.1405022043319916E-2</v>
      </c>
      <c r="V67" s="69">
        <f t="shared" si="8"/>
        <v>1</v>
      </c>
      <c r="W67" s="20"/>
      <c r="X67" s="20"/>
      <c r="Y67" s="20"/>
      <c r="Z67" s="20"/>
      <c r="AA67" s="20"/>
    </row>
    <row r="68" spans="1:27" x14ac:dyDescent="0.25">
      <c r="A68" s="9" t="s">
        <v>17</v>
      </c>
      <c r="B68" s="6">
        <v>8.7425367118240824E-2</v>
      </c>
      <c r="C68" s="6">
        <v>8.2746725002608976E-2</v>
      </c>
      <c r="D68" s="6">
        <v>5.2620860312846109E-2</v>
      </c>
      <c r="E68" s="6">
        <v>6.3682077162262749E-2</v>
      </c>
      <c r="F68" s="6">
        <v>5.9613077887005879E-2</v>
      </c>
      <c r="G68" s="45"/>
      <c r="H68" s="45"/>
      <c r="I68" s="9" t="s">
        <v>17</v>
      </c>
      <c r="J68" s="6">
        <v>0.10830347494739237</v>
      </c>
      <c r="K68" s="6">
        <v>0.11081843255136509</v>
      </c>
      <c r="L68" s="6">
        <v>5.5057042768026074E-2</v>
      </c>
      <c r="M68" s="6">
        <v>5.9307691672651923E-2</v>
      </c>
      <c r="N68" s="6">
        <v>6.1503567157408554E-2</v>
      </c>
      <c r="O68" s="35"/>
      <c r="P68" s="35"/>
      <c r="Q68" s="12" t="s">
        <v>17</v>
      </c>
      <c r="R68" s="6">
        <v>0.56999400479616302</v>
      </c>
      <c r="S68" s="6">
        <v>0.14036270983213428</v>
      </c>
      <c r="T68" s="6">
        <v>0.27941396882494007</v>
      </c>
      <c r="U68" s="6">
        <v>1.0229316546762591E-2</v>
      </c>
      <c r="V68" s="69">
        <f t="shared" si="8"/>
        <v>1</v>
      </c>
      <c r="W68" s="20"/>
      <c r="X68" s="20"/>
      <c r="Y68" s="20"/>
      <c r="Z68" s="20"/>
      <c r="AA68" s="20"/>
    </row>
    <row r="69" spans="1:27" x14ac:dyDescent="0.25">
      <c r="A69" s="10" t="s">
        <v>18</v>
      </c>
      <c r="B69" s="68">
        <f>SUM(B53:B68)</f>
        <v>0.99999999999999989</v>
      </c>
      <c r="C69" s="68">
        <f t="shared" ref="C69:F69" si="9">SUM(C53:C68)</f>
        <v>1</v>
      </c>
      <c r="D69" s="68">
        <f t="shared" si="9"/>
        <v>0.99999999999999989</v>
      </c>
      <c r="E69" s="68">
        <f t="shared" si="9"/>
        <v>0.99999999999999989</v>
      </c>
      <c r="F69" s="68">
        <f t="shared" si="9"/>
        <v>0.99999999999999989</v>
      </c>
      <c r="G69" s="45"/>
      <c r="H69" s="45"/>
      <c r="I69" s="10" t="s">
        <v>18</v>
      </c>
      <c r="J69" s="68">
        <f>SUM(J53:J68)</f>
        <v>1</v>
      </c>
      <c r="K69" s="68">
        <f t="shared" ref="K69:N69" si="10">SUM(K53:K68)</f>
        <v>1</v>
      </c>
      <c r="L69" s="68">
        <f t="shared" si="10"/>
        <v>0.99999999999999989</v>
      </c>
      <c r="M69" s="68">
        <f t="shared" si="10"/>
        <v>0.99999999999999989</v>
      </c>
      <c r="N69" s="68">
        <f t="shared" si="10"/>
        <v>0.99999999999999989</v>
      </c>
      <c r="O69" s="35"/>
      <c r="P69" s="35"/>
      <c r="Q69" s="13" t="s">
        <v>18</v>
      </c>
      <c r="R69" s="11">
        <v>0.60379014802752817</v>
      </c>
      <c r="S69" s="11">
        <v>0.11783009111276405</v>
      </c>
      <c r="T69" s="11">
        <v>0.27082537576476423</v>
      </c>
      <c r="U69" s="11">
        <v>7.5543850949435654E-3</v>
      </c>
      <c r="V69" s="68">
        <f t="shared" si="8"/>
        <v>1</v>
      </c>
      <c r="W69" s="20"/>
      <c r="X69" s="20"/>
      <c r="Y69" s="20"/>
      <c r="Z69" s="20"/>
      <c r="AA69" s="20"/>
    </row>
    <row r="70" spans="1:27" s="20" customFormat="1" x14ac:dyDescent="0.25">
      <c r="A70" s="50" t="s">
        <v>44</v>
      </c>
    </row>
    <row r="71" spans="1:27" s="20" customFormat="1" x14ac:dyDescent="0.25">
      <c r="A71" s="40" t="s">
        <v>53</v>
      </c>
      <c r="I71" s="40" t="s">
        <v>54</v>
      </c>
      <c r="Q71" s="40" t="s">
        <v>55</v>
      </c>
    </row>
    <row r="72" spans="1:27" s="20" customFormat="1" x14ac:dyDescent="0.25">
      <c r="A72" s="51" t="s">
        <v>23</v>
      </c>
      <c r="I72" s="52" t="s">
        <v>40</v>
      </c>
      <c r="K72" s="40"/>
      <c r="L72" s="48"/>
      <c r="M72" s="48"/>
      <c r="Q72" s="51" t="s">
        <v>25</v>
      </c>
    </row>
    <row r="73" spans="1:27" ht="15" customHeight="1" x14ac:dyDescent="0.25">
      <c r="A73" s="90" t="s">
        <v>0</v>
      </c>
      <c r="B73" s="89" t="s">
        <v>20</v>
      </c>
      <c r="C73" s="89"/>
      <c r="D73" s="89"/>
      <c r="E73" s="89"/>
      <c r="F73" s="89"/>
      <c r="G73" s="20"/>
      <c r="H73" s="20"/>
      <c r="I73" s="90" t="s">
        <v>0</v>
      </c>
      <c r="J73" s="89" t="s">
        <v>33</v>
      </c>
      <c r="K73" s="89"/>
      <c r="L73" s="89"/>
      <c r="M73" s="89"/>
      <c r="N73" s="89"/>
      <c r="O73" s="20"/>
      <c r="P73" s="20"/>
      <c r="Q73" s="89" t="s">
        <v>0</v>
      </c>
      <c r="R73" s="92" t="str">
        <f>+R51</f>
        <v>1T2024</v>
      </c>
      <c r="S73" s="93"/>
      <c r="T73" s="93"/>
      <c r="U73" s="93"/>
      <c r="V73" s="94"/>
      <c r="W73" s="20"/>
      <c r="X73" s="20"/>
      <c r="Y73" s="20"/>
      <c r="Z73" s="20"/>
      <c r="AA73" s="20"/>
    </row>
    <row r="74" spans="1:27" ht="25.5" x14ac:dyDescent="0.25">
      <c r="A74" s="91" t="s">
        <v>0</v>
      </c>
      <c r="B74" s="31" t="str">
        <f>+J74</f>
        <v>1T2023</v>
      </c>
      <c r="C74" s="31" t="str">
        <f t="shared" ref="C74:F74" si="11">+K74</f>
        <v>2T2023</v>
      </c>
      <c r="D74" s="31" t="str">
        <f t="shared" si="11"/>
        <v>3T2023</v>
      </c>
      <c r="E74" s="31" t="str">
        <f t="shared" si="11"/>
        <v>4T2023</v>
      </c>
      <c r="F74" s="31" t="str">
        <f t="shared" si="11"/>
        <v>1T2024</v>
      </c>
      <c r="G74" s="60"/>
      <c r="H74" s="61"/>
      <c r="I74" s="91"/>
      <c r="J74" s="31" t="str">
        <f>+B3</f>
        <v>1T2023</v>
      </c>
      <c r="K74" s="8" t="str">
        <f>+F3</f>
        <v>2T2023</v>
      </c>
      <c r="L74" s="8" t="str">
        <f>+J3</f>
        <v>3T2023</v>
      </c>
      <c r="M74" s="8" t="str">
        <f>+N3</f>
        <v>4T2023</v>
      </c>
      <c r="N74" s="8" t="str">
        <f>+R3</f>
        <v>1T2024</v>
      </c>
      <c r="O74" s="20"/>
      <c r="P74" s="20"/>
      <c r="Q74" s="89"/>
      <c r="R74" s="8" t="s">
        <v>31</v>
      </c>
      <c r="S74" s="8" t="s">
        <v>32</v>
      </c>
      <c r="T74" s="8" t="s">
        <v>33</v>
      </c>
      <c r="U74" s="8" t="s">
        <v>34</v>
      </c>
      <c r="V74" s="8" t="s">
        <v>20</v>
      </c>
      <c r="W74" s="20"/>
      <c r="X74" s="20"/>
      <c r="Y74" s="20"/>
      <c r="Z74" s="20"/>
      <c r="AA74" s="20"/>
    </row>
    <row r="75" spans="1:27" x14ac:dyDescent="0.25">
      <c r="A75" s="9" t="s">
        <v>1</v>
      </c>
      <c r="B75" s="6">
        <v>6.0328543479727451E-2</v>
      </c>
      <c r="C75" s="6">
        <v>5.2068835690324E-2</v>
      </c>
      <c r="D75" s="6">
        <v>4.5313024308814974E-2</v>
      </c>
      <c r="E75" s="14">
        <v>4.6266719797817504E-2</v>
      </c>
      <c r="F75" s="14">
        <v>5.716935015212115E-2</v>
      </c>
      <c r="G75" s="35"/>
      <c r="H75" s="35"/>
      <c r="I75" s="9" t="s">
        <v>1</v>
      </c>
      <c r="J75" s="6">
        <v>2.4020947176684883E-2</v>
      </c>
      <c r="K75" s="6">
        <v>1.2872849413466786E-2</v>
      </c>
      <c r="L75" s="6">
        <v>8.0937352662586171E-3</v>
      </c>
      <c r="M75" s="14">
        <v>8.9989110955316556E-3</v>
      </c>
      <c r="N75" s="65">
        <v>9.0204423477933879E-3</v>
      </c>
      <c r="O75" s="35"/>
      <c r="P75" s="42"/>
      <c r="Q75" s="12" t="s">
        <v>1</v>
      </c>
      <c r="R75" s="6">
        <v>4.3632277031415583E-2</v>
      </c>
      <c r="S75" s="6">
        <v>4.3692099955560115E-3</v>
      </c>
      <c r="T75" s="6">
        <v>9.0204423477933879E-3</v>
      </c>
      <c r="U75" s="6">
        <v>1.4742077735616861E-4</v>
      </c>
      <c r="V75" s="14">
        <v>5.716935015212115E-2</v>
      </c>
      <c r="W75" s="20"/>
      <c r="X75" s="20"/>
      <c r="Y75" s="20"/>
      <c r="Z75" s="20"/>
      <c r="AA75" s="20"/>
    </row>
    <row r="76" spans="1:27" x14ac:dyDescent="0.25">
      <c r="A76" s="9" t="s">
        <v>2</v>
      </c>
      <c r="B76" s="6">
        <v>0.11938427275931682</v>
      </c>
      <c r="C76" s="6">
        <v>7.036792773347722E-2</v>
      </c>
      <c r="D76" s="6">
        <v>4.8462169938391156E-2</v>
      </c>
      <c r="E76" s="14">
        <v>6.0978957545086712E-2</v>
      </c>
      <c r="F76" s="16">
        <v>6.8659601096272352E-2</v>
      </c>
      <c r="G76" s="35"/>
      <c r="H76" s="35"/>
      <c r="I76" s="9" t="s">
        <v>2</v>
      </c>
      <c r="J76" s="6">
        <v>8.0618931649950334E-2</v>
      </c>
      <c r="K76" s="6">
        <v>2.893059136239183E-2</v>
      </c>
      <c r="L76" s="6">
        <v>1.4533470418987957E-2</v>
      </c>
      <c r="M76" s="14">
        <v>1.981706710589658E-2</v>
      </c>
      <c r="N76" s="14">
        <v>2.1378895172916371E-2</v>
      </c>
      <c r="O76" s="35"/>
      <c r="P76" s="42"/>
      <c r="Q76" s="12" t="s">
        <v>2</v>
      </c>
      <c r="R76" s="6">
        <v>3.9129952632162603E-2</v>
      </c>
      <c r="S76" s="6">
        <v>7.6913327947024067E-3</v>
      </c>
      <c r="T76" s="6">
        <v>2.1378895172916371E-2</v>
      </c>
      <c r="U76" s="6">
        <v>4.5942049649097793E-4</v>
      </c>
      <c r="V76" s="16">
        <v>6.8659601096272352E-2</v>
      </c>
      <c r="W76" s="20"/>
      <c r="X76" s="20"/>
      <c r="Y76" s="20"/>
      <c r="Z76" s="20"/>
      <c r="AA76" s="20"/>
    </row>
    <row r="77" spans="1:27" x14ac:dyDescent="0.25">
      <c r="A77" s="9" t="s">
        <v>3</v>
      </c>
      <c r="B77" s="6">
        <v>0.17076584153389049</v>
      </c>
      <c r="C77" s="6">
        <v>6.7015923833714783E-2</v>
      </c>
      <c r="D77" s="6">
        <v>3.9455950105268721E-2</v>
      </c>
      <c r="E77" s="14">
        <v>4.3045439542303887E-2</v>
      </c>
      <c r="F77" s="65">
        <v>4.5553231137050842E-2</v>
      </c>
      <c r="G77" s="35"/>
      <c r="H77" s="35"/>
      <c r="I77" s="9" t="s">
        <v>3</v>
      </c>
      <c r="J77" s="6">
        <v>0.13328388717446105</v>
      </c>
      <c r="K77" s="6">
        <v>2.8319817257361081E-2</v>
      </c>
      <c r="L77" s="6">
        <v>9.3728803107849794E-3</v>
      </c>
      <c r="M77" s="14">
        <v>1.0905490152932115E-2</v>
      </c>
      <c r="N77" s="14">
        <v>1.0921348709654735E-2</v>
      </c>
      <c r="O77" s="35"/>
      <c r="P77" s="42"/>
      <c r="Q77" s="12" t="s">
        <v>3</v>
      </c>
      <c r="R77" s="6">
        <v>2.9217354616412349E-2</v>
      </c>
      <c r="S77" s="6">
        <v>5.0849096406722456E-3</v>
      </c>
      <c r="T77" s="6">
        <v>1.0921348709654735E-2</v>
      </c>
      <c r="U77" s="6">
        <v>3.2961817031151115E-4</v>
      </c>
      <c r="V77" s="14">
        <v>4.5553231137050842E-2</v>
      </c>
      <c r="W77" s="20"/>
      <c r="X77" s="20"/>
      <c r="Y77" s="20"/>
      <c r="Z77" s="20"/>
      <c r="AA77" s="20"/>
    </row>
    <row r="78" spans="1:27" x14ac:dyDescent="0.25">
      <c r="A78" s="9" t="s">
        <v>4</v>
      </c>
      <c r="B78" s="6">
        <v>5.3785268329296171E-2</v>
      </c>
      <c r="C78" s="6">
        <v>4.848221438189225E-2</v>
      </c>
      <c r="D78" s="6">
        <v>4.0331651782670938E-2</v>
      </c>
      <c r="E78" s="14">
        <v>4.2797441364605546E-2</v>
      </c>
      <c r="F78" s="14">
        <v>5.6104090994355482E-2</v>
      </c>
      <c r="G78" s="35"/>
      <c r="H78" s="35"/>
      <c r="I78" s="9" t="s">
        <v>4</v>
      </c>
      <c r="J78" s="6">
        <v>2.3412711951144621E-2</v>
      </c>
      <c r="K78" s="6">
        <v>1.064410015169334E-2</v>
      </c>
      <c r="L78" s="6">
        <v>5.8627036607812391E-3</v>
      </c>
      <c r="M78" s="14">
        <v>5.6886993603411512E-3</v>
      </c>
      <c r="N78" s="65">
        <v>7.4094916525980119E-3</v>
      </c>
      <c r="O78" s="35"/>
      <c r="P78" s="42"/>
      <c r="Q78" s="12" t="s">
        <v>4</v>
      </c>
      <c r="R78" s="6">
        <v>4.2939240463157176E-2</v>
      </c>
      <c r="S78" s="6">
        <v>5.6189355570334752E-3</v>
      </c>
      <c r="T78" s="6">
        <v>7.4094916525980119E-3</v>
      </c>
      <c r="U78" s="6">
        <v>1.3642332156682185E-4</v>
      </c>
      <c r="V78" s="14">
        <v>5.6104090994355482E-2</v>
      </c>
      <c r="W78" s="20"/>
      <c r="X78" s="20"/>
      <c r="Y78" s="20"/>
      <c r="Z78" s="20"/>
      <c r="AA78" s="20"/>
    </row>
    <row r="79" spans="1:27" x14ac:dyDescent="0.25">
      <c r="A79" s="9" t="s">
        <v>6</v>
      </c>
      <c r="B79" s="6">
        <v>0.132596060703907</v>
      </c>
      <c r="C79" s="6">
        <v>7.1415907808848419E-2</v>
      </c>
      <c r="D79" s="6">
        <v>3.9131786936052931E-2</v>
      </c>
      <c r="E79" s="14">
        <v>4.3993313402128136E-2</v>
      </c>
      <c r="F79" s="65">
        <v>4.742131230000321E-2</v>
      </c>
      <c r="G79" s="35"/>
      <c r="H79" s="35"/>
      <c r="I79" s="9" t="s">
        <v>6</v>
      </c>
      <c r="J79" s="6">
        <v>9.5022064363362399E-2</v>
      </c>
      <c r="K79" s="6">
        <v>3.0241491390657318E-2</v>
      </c>
      <c r="L79" s="6">
        <v>8.8151079368143353E-3</v>
      </c>
      <c r="M79" s="14">
        <v>1.009419101809882E-2</v>
      </c>
      <c r="N79" s="14">
        <v>1.0584445467096181E-2</v>
      </c>
      <c r="O79" s="35"/>
      <c r="P79" s="42"/>
      <c r="Q79" s="12" t="s">
        <v>6</v>
      </c>
      <c r="R79" s="6">
        <v>3.1812198332602015E-2</v>
      </c>
      <c r="S79" s="6">
        <v>4.7464120977322105E-3</v>
      </c>
      <c r="T79" s="6">
        <v>1.0584445467096181E-2</v>
      </c>
      <c r="U79" s="6">
        <v>2.7825640257280148E-4</v>
      </c>
      <c r="V79" s="65">
        <v>4.742131230000321E-2</v>
      </c>
      <c r="W79" s="20"/>
      <c r="X79" s="20"/>
      <c r="Y79" s="20"/>
      <c r="Z79" s="20"/>
      <c r="AA79" s="20"/>
    </row>
    <row r="80" spans="1:27" x14ac:dyDescent="0.25">
      <c r="A80" s="9" t="s">
        <v>7</v>
      </c>
      <c r="B80" s="6">
        <v>0.15109598366235535</v>
      </c>
      <c r="C80" s="6">
        <v>8.4465977956619809E-2</v>
      </c>
      <c r="D80" s="6">
        <v>5.363144734546723E-2</v>
      </c>
      <c r="E80" s="14">
        <v>6.0646235133592033E-2</v>
      </c>
      <c r="F80" s="16">
        <v>6.9442542909868551E-2</v>
      </c>
      <c r="G80" s="35"/>
      <c r="H80" s="35"/>
      <c r="I80" s="9" t="s">
        <v>7</v>
      </c>
      <c r="J80" s="6">
        <v>0.12023339492366041</v>
      </c>
      <c r="K80" s="6">
        <v>4.7930181727831415E-2</v>
      </c>
      <c r="L80" s="6">
        <v>2.1610358395844236E-2</v>
      </c>
      <c r="M80" s="14">
        <v>2.5491353532616584E-2</v>
      </c>
      <c r="N80" s="16">
        <v>2.6790104649750186E-2</v>
      </c>
      <c r="O80" s="35"/>
      <c r="P80" s="42"/>
      <c r="Q80" s="12" t="s">
        <v>7</v>
      </c>
      <c r="R80" s="6">
        <v>3.2848875887748825E-2</v>
      </c>
      <c r="S80" s="6">
        <v>9.0129525036300555E-3</v>
      </c>
      <c r="T80" s="6">
        <v>2.6790104649750186E-2</v>
      </c>
      <c r="U80" s="6">
        <v>7.9060986873947863E-4</v>
      </c>
      <c r="V80" s="16">
        <v>6.9442542909868551E-2</v>
      </c>
      <c r="W80" s="20"/>
      <c r="X80" s="20"/>
      <c r="Y80" s="20"/>
      <c r="Z80" s="20"/>
      <c r="AA80" s="20"/>
    </row>
    <row r="81" spans="1:29" x14ac:dyDescent="0.25">
      <c r="A81" s="9" t="s">
        <v>8</v>
      </c>
      <c r="B81" s="6">
        <v>0.13947948983109273</v>
      </c>
      <c r="C81" s="6">
        <v>7.921542420348815E-2</v>
      </c>
      <c r="D81" s="6">
        <v>5.324590389646152E-2</v>
      </c>
      <c r="E81" s="14">
        <v>6.0293612047032936E-2</v>
      </c>
      <c r="F81" s="14">
        <v>6.7465866096397431E-2</v>
      </c>
      <c r="G81" s="35"/>
      <c r="H81" s="35"/>
      <c r="I81" s="9" t="s">
        <v>8</v>
      </c>
      <c r="J81" s="6">
        <v>0.1052464667356084</v>
      </c>
      <c r="K81" s="6">
        <v>4.3903312814117953E-2</v>
      </c>
      <c r="L81" s="6">
        <v>2.2094864381109733E-2</v>
      </c>
      <c r="M81" s="14">
        <v>2.4908890875335214E-2</v>
      </c>
      <c r="N81" s="16">
        <v>2.6381806218127982E-2</v>
      </c>
      <c r="O81" s="35"/>
      <c r="P81" s="42"/>
      <c r="Q81" s="12" t="s">
        <v>8</v>
      </c>
      <c r="R81" s="6">
        <v>3.2739074409168172E-2</v>
      </c>
      <c r="S81" s="6">
        <v>7.7383889894171191E-3</v>
      </c>
      <c r="T81" s="6">
        <v>2.6381806218127982E-2</v>
      </c>
      <c r="U81" s="6">
        <v>6.0659647968415854E-4</v>
      </c>
      <c r="V81" s="14">
        <v>6.7465866096397431E-2</v>
      </c>
      <c r="W81" s="20"/>
      <c r="X81" s="20"/>
      <c r="Y81" s="20"/>
      <c r="Z81" s="20"/>
      <c r="AA81" s="20"/>
    </row>
    <row r="82" spans="1:29" x14ac:dyDescent="0.25">
      <c r="A82" s="9" t="s">
        <v>9</v>
      </c>
      <c r="B82" s="6">
        <v>6.944360486309939E-2</v>
      </c>
      <c r="C82" s="6">
        <v>5.585517043826984E-2</v>
      </c>
      <c r="D82" s="6">
        <v>4.704421772139359E-2</v>
      </c>
      <c r="E82" s="14">
        <v>4.8658508478498209E-2</v>
      </c>
      <c r="F82" s="14">
        <v>5.7225227309980427E-2</v>
      </c>
      <c r="G82" s="35"/>
      <c r="H82" s="35"/>
      <c r="I82" s="9" t="s">
        <v>9</v>
      </c>
      <c r="J82" s="6">
        <v>3.2620482976038041E-2</v>
      </c>
      <c r="K82" s="6">
        <v>1.9135835004296765E-2</v>
      </c>
      <c r="L82" s="6">
        <v>1.231587415005609E-2</v>
      </c>
      <c r="M82" s="14">
        <v>1.4742679163196513E-2</v>
      </c>
      <c r="N82" s="14">
        <v>1.3253148684579653E-2</v>
      </c>
      <c r="O82" s="35"/>
      <c r="P82" s="42"/>
      <c r="Q82" s="12" t="s">
        <v>9</v>
      </c>
      <c r="R82" s="6">
        <v>3.728329047237959E-2</v>
      </c>
      <c r="S82" s="6">
        <v>6.4022832238967153E-3</v>
      </c>
      <c r="T82" s="6">
        <v>1.3253148684579653E-2</v>
      </c>
      <c r="U82" s="6">
        <v>2.8650492912446571E-4</v>
      </c>
      <c r="V82" s="14">
        <v>5.7225227309980427E-2</v>
      </c>
      <c r="W82" s="20"/>
      <c r="X82" s="20"/>
      <c r="Y82" s="20"/>
      <c r="Z82" s="20"/>
      <c r="AA82" s="20"/>
    </row>
    <row r="83" spans="1:29" x14ac:dyDescent="0.25">
      <c r="A83" s="9" t="s">
        <v>10</v>
      </c>
      <c r="B83" s="6">
        <v>6.2969000309153755E-2</v>
      </c>
      <c r="C83" s="6">
        <v>5.3856446600814754E-2</v>
      </c>
      <c r="D83" s="6">
        <v>3.861562640747588E-2</v>
      </c>
      <c r="E83" s="14">
        <v>3.9419077296679428E-2</v>
      </c>
      <c r="F83" s="65">
        <v>4.5241690884402087E-2</v>
      </c>
      <c r="G83" s="35"/>
      <c r="H83" s="35"/>
      <c r="I83" s="9" t="s">
        <v>10</v>
      </c>
      <c r="J83" s="6">
        <v>3.7292062867510439E-2</v>
      </c>
      <c r="K83" s="6">
        <v>2.3482684461427691E-2</v>
      </c>
      <c r="L83" s="6">
        <v>1.0981067776164484E-2</v>
      </c>
      <c r="M83" s="14">
        <v>1.139268724180291E-2</v>
      </c>
      <c r="N83" s="14">
        <v>1.0455399180192643E-2</v>
      </c>
      <c r="O83" s="35"/>
      <c r="P83" s="42"/>
      <c r="Q83" s="12" t="s">
        <v>10</v>
      </c>
      <c r="R83" s="6">
        <v>3.0005139659132731E-2</v>
      </c>
      <c r="S83" s="6">
        <v>4.5067196284216803E-3</v>
      </c>
      <c r="T83" s="6">
        <v>1.0455399180192643E-2</v>
      </c>
      <c r="U83" s="6">
        <v>2.7443241665503368E-4</v>
      </c>
      <c r="V83" s="65">
        <v>4.5241690884402087E-2</v>
      </c>
      <c r="W83" s="20"/>
      <c r="X83" s="20"/>
      <c r="Y83" s="20"/>
      <c r="Z83" s="20"/>
      <c r="AA83" s="20"/>
    </row>
    <row r="84" spans="1:29" x14ac:dyDescent="0.25">
      <c r="A84" s="9" t="s">
        <v>11</v>
      </c>
      <c r="B84" s="6">
        <v>0.10428792652320179</v>
      </c>
      <c r="C84" s="6">
        <v>6.90981516218096E-2</v>
      </c>
      <c r="D84" s="6">
        <v>4.5184451596929937E-2</v>
      </c>
      <c r="E84" s="14">
        <v>4.6279869017325802E-2</v>
      </c>
      <c r="F84" s="14">
        <v>5.2671272134906029E-2</v>
      </c>
      <c r="G84" s="35"/>
      <c r="H84" s="35"/>
      <c r="I84" s="9" t="s">
        <v>11</v>
      </c>
      <c r="J84" s="6">
        <v>7.2611737064132001E-2</v>
      </c>
      <c r="K84" s="6">
        <v>3.3542689738023476E-2</v>
      </c>
      <c r="L84" s="6">
        <v>1.3947346702979285E-2</v>
      </c>
      <c r="M84" s="14">
        <v>1.2956335729275438E-2</v>
      </c>
      <c r="N84" s="14">
        <v>1.5375023882067835E-2</v>
      </c>
      <c r="O84" s="35"/>
      <c r="P84" s="42"/>
      <c r="Q84" s="12" t="s">
        <v>11</v>
      </c>
      <c r="R84" s="6">
        <v>2.8990316449968325E-2</v>
      </c>
      <c r="S84" s="6">
        <v>6.9685360041026878E-3</v>
      </c>
      <c r="T84" s="6">
        <v>1.5375023882067835E-2</v>
      </c>
      <c r="U84" s="6">
        <v>1.3373957987671825E-3</v>
      </c>
      <c r="V84" s="14">
        <v>5.2671272134906029E-2</v>
      </c>
      <c r="W84" s="20"/>
      <c r="X84" s="20"/>
      <c r="Y84" s="20"/>
      <c r="Z84" s="20"/>
      <c r="AA84" s="20"/>
    </row>
    <row r="85" spans="1:29" x14ac:dyDescent="0.25">
      <c r="A85" s="9" t="s">
        <v>12</v>
      </c>
      <c r="B85" s="6">
        <v>8.4280818191709281E-2</v>
      </c>
      <c r="C85" s="6">
        <v>6.4543515764021897E-2</v>
      </c>
      <c r="D85" s="6">
        <v>4.7104768496841136E-2</v>
      </c>
      <c r="E85" s="14">
        <v>4.9392926629200536E-2</v>
      </c>
      <c r="F85" s="14">
        <v>5.8651801075632982E-2</v>
      </c>
      <c r="G85" s="35"/>
      <c r="H85" s="35"/>
      <c r="I85" s="9" t="s">
        <v>12</v>
      </c>
      <c r="J85" s="6">
        <v>5.6920492873463173E-2</v>
      </c>
      <c r="K85" s="6">
        <v>3.387464851868454E-2</v>
      </c>
      <c r="L85" s="6">
        <v>1.9791263750059376E-2</v>
      </c>
      <c r="M85" s="14">
        <v>1.9768017300404717E-2</v>
      </c>
      <c r="N85" s="14">
        <v>1.8467968083232859E-2</v>
      </c>
      <c r="O85" s="35"/>
      <c r="P85" s="42"/>
      <c r="Q85" s="12" t="s">
        <v>12</v>
      </c>
      <c r="R85" s="6">
        <v>3.1791457252394434E-2</v>
      </c>
      <c r="S85" s="6">
        <v>8.0028990611918666E-3</v>
      </c>
      <c r="T85" s="6">
        <v>1.8467968083232859E-2</v>
      </c>
      <c r="U85" s="6">
        <v>3.8947667881382338E-4</v>
      </c>
      <c r="V85" s="14">
        <v>5.8651801075632982E-2</v>
      </c>
      <c r="W85" s="20"/>
      <c r="X85" s="20"/>
      <c r="Y85" s="20"/>
      <c r="Z85" s="20"/>
      <c r="AA85" s="20"/>
    </row>
    <row r="86" spans="1:29" x14ac:dyDescent="0.25">
      <c r="A86" s="9" t="s">
        <v>13</v>
      </c>
      <c r="B86" s="6">
        <v>0.14881467761203845</v>
      </c>
      <c r="C86" s="6">
        <v>7.3229449356561324E-2</v>
      </c>
      <c r="D86" s="6">
        <v>5.038594652429771E-2</v>
      </c>
      <c r="E86" s="14">
        <v>5.6027201691387224E-2</v>
      </c>
      <c r="F86" s="14">
        <v>6.4364070815683724E-2</v>
      </c>
      <c r="G86" s="35"/>
      <c r="H86" s="35"/>
      <c r="I86" s="9" t="s">
        <v>13</v>
      </c>
      <c r="J86" s="6">
        <v>0.11876239848313806</v>
      </c>
      <c r="K86" s="6">
        <v>4.2239341679068544E-2</v>
      </c>
      <c r="L86" s="6">
        <v>2.0067035690500366E-2</v>
      </c>
      <c r="M86" s="14">
        <v>2.3790581850281715E-2</v>
      </c>
      <c r="N86" s="14">
        <v>2.4720321494515043E-2</v>
      </c>
      <c r="O86" s="35"/>
      <c r="P86" s="42"/>
      <c r="Q86" s="12" t="s">
        <v>13</v>
      </c>
      <c r="R86" s="6">
        <v>3.046594982078853E-2</v>
      </c>
      <c r="S86" s="6">
        <v>8.298034104485718E-3</v>
      </c>
      <c r="T86" s="6">
        <v>2.4720321494515043E-2</v>
      </c>
      <c r="U86" s="6">
        <v>8.7976539589442815E-4</v>
      </c>
      <c r="V86" s="14">
        <v>6.4364070815683724E-2</v>
      </c>
      <c r="W86" s="20"/>
      <c r="X86" s="20"/>
      <c r="Y86" s="20"/>
      <c r="Z86" s="20"/>
      <c r="AA86" s="20"/>
    </row>
    <row r="87" spans="1:29" x14ac:dyDescent="0.25">
      <c r="A87" s="9" t="s">
        <v>14</v>
      </c>
      <c r="B87" s="6">
        <v>0.11139318827088796</v>
      </c>
      <c r="C87" s="6">
        <v>6.4319217590898509E-2</v>
      </c>
      <c r="D87" s="6">
        <v>4.427929299061819E-2</v>
      </c>
      <c r="E87" s="14">
        <v>4.6371188032211241E-2</v>
      </c>
      <c r="F87" s="14">
        <v>5.4245856704102376E-2</v>
      </c>
      <c r="G87" s="35"/>
      <c r="H87" s="35"/>
      <c r="I87" s="9" t="s">
        <v>14</v>
      </c>
      <c r="J87" s="6">
        <v>7.9238979355019695E-2</v>
      </c>
      <c r="K87" s="6">
        <v>3.0066642271825067E-2</v>
      </c>
      <c r="L87" s="6">
        <v>1.3839011708269641E-2</v>
      </c>
      <c r="M87" s="14">
        <v>1.4825513194041176E-2</v>
      </c>
      <c r="N87" s="14">
        <v>1.5764222069910898E-2</v>
      </c>
      <c r="O87" s="35"/>
      <c r="P87" s="42"/>
      <c r="Q87" s="12" t="s">
        <v>14</v>
      </c>
      <c r="R87" s="6">
        <v>3.1010930399942817E-2</v>
      </c>
      <c r="S87" s="6">
        <v>6.9531904943696829E-3</v>
      </c>
      <c r="T87" s="6">
        <v>1.5764222069910898E-2</v>
      </c>
      <c r="U87" s="6">
        <v>5.1751373987897714E-4</v>
      </c>
      <c r="V87" s="14">
        <v>5.4245856704102376E-2</v>
      </c>
      <c r="W87" s="20"/>
      <c r="X87" s="20"/>
      <c r="Y87" s="20"/>
      <c r="Z87" s="20"/>
      <c r="AA87" s="20"/>
    </row>
    <row r="88" spans="1:29" x14ac:dyDescent="0.25">
      <c r="A88" s="9" t="s">
        <v>15</v>
      </c>
      <c r="B88" s="6">
        <v>9.3771677006496995E-2</v>
      </c>
      <c r="C88" s="6">
        <v>7.1653103792708367E-2</v>
      </c>
      <c r="D88" s="6">
        <v>4.6820968248978308E-2</v>
      </c>
      <c r="E88" s="14">
        <v>4.6739098314634409E-2</v>
      </c>
      <c r="F88" s="14">
        <v>5.3427975112231234E-2</v>
      </c>
      <c r="G88" s="35"/>
      <c r="H88" s="35"/>
      <c r="I88" s="9" t="s">
        <v>15</v>
      </c>
      <c r="J88" s="6">
        <v>6.3426310390308244E-2</v>
      </c>
      <c r="K88" s="6">
        <v>2.8105016794461254E-2</v>
      </c>
      <c r="L88" s="6">
        <v>8.8120873939012898E-3</v>
      </c>
      <c r="M88" s="14">
        <v>8.9144117965741076E-3</v>
      </c>
      <c r="N88" s="65">
        <v>9.126171536583445E-3</v>
      </c>
      <c r="O88" s="35"/>
      <c r="P88" s="42"/>
      <c r="Q88" s="12" t="s">
        <v>15</v>
      </c>
      <c r="R88" s="6">
        <v>3.9054501063243284E-2</v>
      </c>
      <c r="S88" s="6">
        <v>5.0996298338190126E-3</v>
      </c>
      <c r="T88" s="6">
        <v>9.126171536583445E-3</v>
      </c>
      <c r="U88" s="6">
        <v>1.4767267858549263E-4</v>
      </c>
      <c r="V88" s="14">
        <v>5.3427975112231234E-2</v>
      </c>
      <c r="W88" s="20"/>
      <c r="X88" s="20"/>
      <c r="Y88" s="20"/>
      <c r="Z88" s="20"/>
      <c r="AA88" s="20"/>
    </row>
    <row r="89" spans="1:29" x14ac:dyDescent="0.25">
      <c r="A89" s="9" t="s">
        <v>16</v>
      </c>
      <c r="B89" s="6">
        <v>0.14351743200604969</v>
      </c>
      <c r="C89" s="6">
        <v>7.2569091714203851E-2</v>
      </c>
      <c r="D89" s="6">
        <v>4.7854324182003756E-2</v>
      </c>
      <c r="E89" s="14">
        <v>5.5774380573538208E-2</v>
      </c>
      <c r="F89" s="16">
        <v>6.7675463914851117E-2</v>
      </c>
      <c r="G89" s="35"/>
      <c r="H89" s="35"/>
      <c r="I89" s="9" t="s">
        <v>16</v>
      </c>
      <c r="J89" s="6">
        <v>0.11077863829565308</v>
      </c>
      <c r="K89" s="6">
        <v>3.8746060274543512E-2</v>
      </c>
      <c r="L89" s="6">
        <v>1.7494360327913613E-2</v>
      </c>
      <c r="M89" s="14">
        <v>1.984374593765437E-2</v>
      </c>
      <c r="N89" s="14">
        <v>2.0450521154257769E-2</v>
      </c>
      <c r="O89" s="35"/>
      <c r="P89" s="42"/>
      <c r="Q89" s="12" t="s">
        <v>16</v>
      </c>
      <c r="R89" s="6">
        <v>3.5355468065924232E-2</v>
      </c>
      <c r="S89" s="6">
        <v>1.1097634536928335E-2</v>
      </c>
      <c r="T89" s="6">
        <v>2.0450521154257769E-2</v>
      </c>
      <c r="U89" s="6">
        <v>7.7184015774077843E-4</v>
      </c>
      <c r="V89" s="16">
        <v>6.7675463914851117E-2</v>
      </c>
      <c r="W89" s="20"/>
      <c r="X89" s="20"/>
      <c r="Y89" s="20"/>
      <c r="Z89" s="20"/>
      <c r="AA89" s="20"/>
    </row>
    <row r="90" spans="1:29" x14ac:dyDescent="0.25">
      <c r="A90" s="9" t="s">
        <v>17</v>
      </c>
      <c r="B90" s="6">
        <v>0.12126398830749184</v>
      </c>
      <c r="C90" s="6">
        <v>7.3888351648351655E-2</v>
      </c>
      <c r="D90" s="6">
        <v>3.312289820969172E-2</v>
      </c>
      <c r="E90" s="14">
        <v>4.3093554217924643E-2</v>
      </c>
      <c r="F90" s="65">
        <v>4.6737089859620613E-2</v>
      </c>
      <c r="G90" s="35"/>
      <c r="H90" s="35"/>
      <c r="I90" s="9" t="s">
        <v>17</v>
      </c>
      <c r="J90" s="6">
        <v>0.10059959322750205</v>
      </c>
      <c r="K90" s="6">
        <v>4.4012307692307691E-2</v>
      </c>
      <c r="L90" s="6">
        <v>1.0322150125997664E-2</v>
      </c>
      <c r="M90" s="14">
        <v>1.2607268834564695E-2</v>
      </c>
      <c r="N90" s="14">
        <v>1.3058995769004456E-2</v>
      </c>
      <c r="O90" s="35"/>
      <c r="P90" s="42"/>
      <c r="Q90" s="12" t="s">
        <v>17</v>
      </c>
      <c r="R90" s="6">
        <v>2.6639861021603296E-2</v>
      </c>
      <c r="S90" s="6">
        <v>6.5601445823643143E-3</v>
      </c>
      <c r="T90" s="6">
        <v>1.3058995769004456E-2</v>
      </c>
      <c r="U90" s="6">
        <v>4.7808848664854719E-4</v>
      </c>
      <c r="V90" s="65">
        <v>4.6737089859620613E-2</v>
      </c>
      <c r="W90" s="20"/>
      <c r="X90" s="20"/>
      <c r="Y90" s="20"/>
      <c r="Z90" s="20"/>
      <c r="AA90" s="20"/>
    </row>
    <row r="91" spans="1:29" x14ac:dyDescent="0.25">
      <c r="A91" s="10" t="s">
        <v>18</v>
      </c>
      <c r="B91" s="11">
        <v>9.8606470938162855E-2</v>
      </c>
      <c r="C91" s="11">
        <v>6.3587213669229495E-2</v>
      </c>
      <c r="D91" s="11">
        <v>4.4882259680554898E-2</v>
      </c>
      <c r="E91" s="11">
        <v>4.8300023986988155E-2</v>
      </c>
      <c r="F91" s="11">
        <v>5.6035647567222513E-2</v>
      </c>
      <c r="G91" s="35"/>
      <c r="H91" s="35"/>
      <c r="I91" s="10" t="s">
        <v>18</v>
      </c>
      <c r="J91" s="11">
        <v>6.6033583502082063E-2</v>
      </c>
      <c r="K91" s="11">
        <v>2.8281781868824008E-2</v>
      </c>
      <c r="L91" s="11">
        <v>1.336785169525375E-2</v>
      </c>
      <c r="M91" s="11">
        <v>1.5172678131570196E-2</v>
      </c>
      <c r="N91" s="11">
        <v>1.5175875308614932E-2</v>
      </c>
      <c r="O91" s="35"/>
      <c r="P91" s="42"/>
      <c r="Q91" s="13" t="s">
        <v>18</v>
      </c>
      <c r="R91" s="11">
        <v>3.3833771939431677E-2</v>
      </c>
      <c r="S91" s="11">
        <v>6.6026854584085642E-3</v>
      </c>
      <c r="T91" s="11">
        <v>1.5175875308614932E-2</v>
      </c>
      <c r="U91" s="11">
        <v>4.2331486076733642E-4</v>
      </c>
      <c r="V91" s="11">
        <v>5.6035647567222513E-2</v>
      </c>
      <c r="W91" s="20"/>
      <c r="X91" s="20"/>
      <c r="Y91" s="20"/>
      <c r="Z91" s="20"/>
      <c r="AA91" s="20"/>
    </row>
    <row r="92" spans="1:29" x14ac:dyDescent="0.25">
      <c r="A92" s="20"/>
      <c r="B92" s="20"/>
      <c r="C92" s="20"/>
      <c r="D92" s="42"/>
      <c r="E92" s="42"/>
      <c r="F92" s="42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</row>
    <row r="93" spans="1:29" x14ac:dyDescent="0.25">
      <c r="A93" s="28" t="s">
        <v>57</v>
      </c>
      <c r="B93" s="20"/>
      <c r="C93" s="20"/>
      <c r="D93" s="20"/>
      <c r="E93" s="20"/>
      <c r="F93" s="72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35"/>
      <c r="T93" s="35"/>
      <c r="U93" s="35"/>
      <c r="V93" s="35"/>
      <c r="W93" s="20"/>
      <c r="X93" s="20"/>
      <c r="Y93" s="20"/>
      <c r="Z93" s="20"/>
      <c r="AA93" s="20"/>
      <c r="AB93" s="20"/>
      <c r="AC93" s="20"/>
    </row>
    <row r="94" spans="1:29" x14ac:dyDescent="0.25">
      <c r="A94" s="28" t="s">
        <v>56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</row>
    <row r="95" spans="1:29" x14ac:dyDescent="0.25">
      <c r="A95" s="28" t="s">
        <v>44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</row>
    <row r="96" spans="1:29" x14ac:dyDescent="0.25">
      <c r="A96" s="28" t="s">
        <v>43</v>
      </c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</row>
    <row r="97" spans="1:29" s="28" customFormat="1" ht="12.75" x14ac:dyDescent="0.25"/>
    <row r="98" spans="1:29" s="28" customFormat="1" ht="12.75" x14ac:dyDescent="0.25"/>
    <row r="99" spans="1:29" s="28" customFormat="1" ht="12.75" x14ac:dyDescent="0.25"/>
    <row r="100" spans="1:29" s="28" customFormat="1" ht="12.75" x14ac:dyDescent="0.25"/>
    <row r="101" spans="1:29" x14ac:dyDescent="0.2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</row>
    <row r="102" spans="1:29" x14ac:dyDescent="0.25">
      <c r="Y102" s="20"/>
      <c r="Z102" s="20"/>
      <c r="AA102" s="20"/>
    </row>
    <row r="117" spans="3:5" x14ac:dyDescent="0.25">
      <c r="C117" s="3"/>
      <c r="D117" s="4"/>
      <c r="E117" s="4"/>
    </row>
  </sheetData>
  <mergeCells count="26">
    <mergeCell ref="R30:V30"/>
    <mergeCell ref="A28:V28"/>
    <mergeCell ref="A3:A4"/>
    <mergeCell ref="A1:V1"/>
    <mergeCell ref="A30:A31"/>
    <mergeCell ref="B30:F30"/>
    <mergeCell ref="I30:I31"/>
    <mergeCell ref="J30:N30"/>
    <mergeCell ref="Q30:Q31"/>
    <mergeCell ref="R73:V73"/>
    <mergeCell ref="A51:A52"/>
    <mergeCell ref="B51:F51"/>
    <mergeCell ref="I51:I52"/>
    <mergeCell ref="J51:N51"/>
    <mergeCell ref="Q51:Q52"/>
    <mergeCell ref="R51:V51"/>
    <mergeCell ref="A73:A74"/>
    <mergeCell ref="B73:F73"/>
    <mergeCell ref="I73:I74"/>
    <mergeCell ref="J73:N73"/>
    <mergeCell ref="Q73:Q74"/>
    <mergeCell ref="R3:U3"/>
    <mergeCell ref="N3:Q3"/>
    <mergeCell ref="J3:M3"/>
    <mergeCell ref="F3:I3"/>
    <mergeCell ref="B3:E3"/>
  </mergeCells>
  <printOptions horizontalCentered="1" verticalCentered="1"/>
  <pageMargins left="0.25" right="0.25" top="0.75" bottom="0.75" header="0.3" footer="0.3"/>
  <pageSetup paperSize="9" scale="44" orientation="landscape" horizontalDpi="1200" verticalDpi="1200" r:id="rId1"/>
  <headerFooter>
    <oddFooter>&amp;C&amp;"Calibri"&amp;11&amp;K000000&amp;F&amp;A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7271A-11B7-4C14-BE56-4EA56D4BC1ED}">
  <sheetPr>
    <tabColor theme="9" tint="0.39997558519241921"/>
    <pageSetUpPr fitToPage="1"/>
  </sheetPr>
  <dimension ref="A1:AL108"/>
  <sheetViews>
    <sheetView zoomScale="85" zoomScaleNormal="85" workbookViewId="0">
      <selection activeCell="E25" sqref="E25"/>
    </sheetView>
  </sheetViews>
  <sheetFormatPr baseColWidth="10" defaultColWidth="11.42578125" defaultRowHeight="15" x14ac:dyDescent="0.25"/>
  <cols>
    <col min="1" max="1" width="23.85546875" style="1" customWidth="1"/>
    <col min="2" max="4" width="11.42578125" style="1"/>
    <col min="5" max="5" width="13.5703125" style="1" customWidth="1"/>
    <col min="6" max="8" width="11.42578125" style="1" customWidth="1"/>
    <col min="9" max="9" width="23.7109375" style="1" customWidth="1"/>
    <col min="10" max="11" width="11.42578125" style="1"/>
    <col min="12" max="13" width="11.42578125" style="1" customWidth="1"/>
    <col min="14" max="14" width="11.42578125" style="1"/>
    <col min="15" max="16" width="11.42578125" style="1" customWidth="1"/>
    <col min="17" max="17" width="23.7109375" style="1" customWidth="1"/>
    <col min="18" max="22" width="11.28515625" style="1" customWidth="1"/>
    <col min="23" max="27" width="14.7109375" style="1" customWidth="1"/>
    <col min="28" max="28" width="14.140625" style="1" customWidth="1"/>
    <col min="29" max="16384" width="11.42578125" style="1"/>
  </cols>
  <sheetData>
    <row r="1" spans="1:38" ht="26.25" x14ac:dyDescent="0.25">
      <c r="A1" s="100" t="s">
        <v>59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20"/>
      <c r="X1" s="20"/>
      <c r="Y1" s="20"/>
      <c r="Z1" s="20"/>
      <c r="AA1" s="20"/>
    </row>
    <row r="2" spans="1:38" x14ac:dyDescent="0.25">
      <c r="A2" s="58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38" x14ac:dyDescent="0.25">
      <c r="A3" s="89" t="s">
        <v>0</v>
      </c>
      <c r="B3" s="89" t="s">
        <v>67</v>
      </c>
      <c r="C3" s="89"/>
      <c r="D3" s="89"/>
      <c r="E3" s="89"/>
      <c r="F3" s="89" t="s">
        <v>60</v>
      </c>
      <c r="G3" s="89"/>
      <c r="H3" s="89"/>
      <c r="I3" s="89"/>
      <c r="J3" s="89" t="s">
        <v>61</v>
      </c>
      <c r="K3" s="89"/>
      <c r="L3" s="89"/>
      <c r="M3" s="89"/>
      <c r="N3" s="89" t="s">
        <v>62</v>
      </c>
      <c r="O3" s="89"/>
      <c r="P3" s="89"/>
      <c r="Q3" s="89"/>
      <c r="R3" s="89" t="s">
        <v>63</v>
      </c>
      <c r="S3" s="89"/>
      <c r="T3" s="89"/>
      <c r="U3" s="89"/>
      <c r="V3" s="55"/>
      <c r="W3" s="20"/>
      <c r="X3" s="20"/>
      <c r="Y3" s="20"/>
      <c r="Z3" s="20"/>
      <c r="AA3" s="55"/>
    </row>
    <row r="4" spans="1:38" x14ac:dyDescent="0.25">
      <c r="A4" s="89" t="s">
        <v>0</v>
      </c>
      <c r="B4" s="8" t="s">
        <v>27</v>
      </c>
      <c r="C4" s="8" t="s">
        <v>26</v>
      </c>
      <c r="D4" s="8" t="s">
        <v>28</v>
      </c>
      <c r="E4" s="8" t="s">
        <v>29</v>
      </c>
      <c r="F4" s="8" t="s">
        <v>27</v>
      </c>
      <c r="G4" s="8" t="s">
        <v>26</v>
      </c>
      <c r="H4" s="8" t="s">
        <v>28</v>
      </c>
      <c r="I4" s="8" t="s">
        <v>29</v>
      </c>
      <c r="J4" s="8" t="s">
        <v>27</v>
      </c>
      <c r="K4" s="8" t="s">
        <v>26</v>
      </c>
      <c r="L4" s="8" t="s">
        <v>28</v>
      </c>
      <c r="M4" s="8" t="s">
        <v>29</v>
      </c>
      <c r="N4" s="8" t="s">
        <v>27</v>
      </c>
      <c r="O4" s="8" t="s">
        <v>26</v>
      </c>
      <c r="P4" s="8" t="s">
        <v>28</v>
      </c>
      <c r="Q4" s="8" t="s">
        <v>29</v>
      </c>
      <c r="R4" s="8" t="s">
        <v>27</v>
      </c>
      <c r="S4" s="8" t="s">
        <v>26</v>
      </c>
      <c r="T4" s="8" t="s">
        <v>28</v>
      </c>
      <c r="U4" s="8" t="s">
        <v>29</v>
      </c>
      <c r="V4" s="56"/>
      <c r="W4" s="20"/>
      <c r="X4" s="20"/>
      <c r="Y4" s="20"/>
      <c r="Z4" s="20"/>
      <c r="AA4" s="56"/>
    </row>
    <row r="5" spans="1:38" x14ac:dyDescent="0.25">
      <c r="A5" s="67" t="s">
        <v>1</v>
      </c>
      <c r="B5" s="67">
        <v>272281</v>
      </c>
      <c r="C5" s="67">
        <v>34507</v>
      </c>
      <c r="D5" s="67">
        <v>27367</v>
      </c>
      <c r="E5" s="67">
        <v>141</v>
      </c>
      <c r="F5" s="67">
        <v>255101</v>
      </c>
      <c r="G5" s="67">
        <v>30324</v>
      </c>
      <c r="H5" s="67">
        <v>23659</v>
      </c>
      <c r="I5" s="67">
        <v>178</v>
      </c>
      <c r="J5" s="67">
        <v>263199</v>
      </c>
      <c r="K5" s="67">
        <v>31185</v>
      </c>
      <c r="L5" s="67">
        <v>19835</v>
      </c>
      <c r="M5" s="67">
        <v>131</v>
      </c>
      <c r="N5" s="67">
        <v>278121</v>
      </c>
      <c r="O5" s="67">
        <v>37839</v>
      </c>
      <c r="P5" s="67">
        <v>22548</v>
      </c>
      <c r="Q5" s="67">
        <v>130</v>
      </c>
      <c r="R5" s="67">
        <v>334170</v>
      </c>
      <c r="S5" s="67">
        <v>36046</v>
      </c>
      <c r="T5" s="67">
        <v>26234</v>
      </c>
      <c r="U5" s="67">
        <v>157</v>
      </c>
      <c r="V5" s="54"/>
      <c r="W5" s="20"/>
      <c r="X5" s="20"/>
      <c r="Y5" s="20"/>
      <c r="Z5" s="20"/>
      <c r="AA5" s="54"/>
      <c r="AB5" s="29"/>
      <c r="AC5" s="29"/>
    </row>
    <row r="6" spans="1:38" x14ac:dyDescent="0.25">
      <c r="A6" s="67" t="s">
        <v>2</v>
      </c>
      <c r="B6" s="67">
        <v>43824</v>
      </c>
      <c r="C6" s="67">
        <v>5567</v>
      </c>
      <c r="D6" s="67">
        <v>6146</v>
      </c>
      <c r="E6" s="67">
        <v>44</v>
      </c>
      <c r="F6" s="67">
        <v>41124</v>
      </c>
      <c r="G6" s="67">
        <v>4963</v>
      </c>
      <c r="H6" s="67">
        <v>4843</v>
      </c>
      <c r="I6" s="67">
        <v>46</v>
      </c>
      <c r="J6" s="67">
        <v>34959</v>
      </c>
      <c r="K6" s="67">
        <v>4746</v>
      </c>
      <c r="L6" s="67">
        <v>3591</v>
      </c>
      <c r="M6" s="67">
        <v>31</v>
      </c>
      <c r="N6" s="67">
        <f>5+37529</f>
        <v>37534</v>
      </c>
      <c r="O6" s="67">
        <v>5687</v>
      </c>
      <c r="P6" s="67">
        <v>4207</v>
      </c>
      <c r="Q6" s="67">
        <v>39</v>
      </c>
      <c r="R6" s="67">
        <v>48257</v>
      </c>
      <c r="S6" s="67">
        <v>6019</v>
      </c>
      <c r="T6" s="67">
        <v>4911</v>
      </c>
      <c r="U6" s="67">
        <v>40</v>
      </c>
      <c r="V6" s="54"/>
      <c r="W6" s="20"/>
      <c r="X6" s="20"/>
      <c r="Y6" s="20"/>
      <c r="Z6" s="20"/>
      <c r="AA6" s="54"/>
      <c r="AB6" s="29"/>
      <c r="AC6" s="29"/>
      <c r="AF6" s="25"/>
      <c r="AG6" s="26"/>
      <c r="AH6" s="26"/>
    </row>
    <row r="7" spans="1:38" x14ac:dyDescent="0.25">
      <c r="A7" s="67" t="s">
        <v>3</v>
      </c>
      <c r="B7" s="67">
        <v>43099</v>
      </c>
      <c r="C7" s="67">
        <v>2530</v>
      </c>
      <c r="D7" s="67">
        <v>8188</v>
      </c>
      <c r="E7" s="67">
        <v>46</v>
      </c>
      <c r="F7" s="67">
        <v>37839</v>
      </c>
      <c r="G7" s="67">
        <v>2303</v>
      </c>
      <c r="H7" s="67">
        <v>6709</v>
      </c>
      <c r="I7" s="67">
        <v>31</v>
      </c>
      <c r="J7" s="67">
        <v>29578</v>
      </c>
      <c r="K7" s="67">
        <v>2194</v>
      </c>
      <c r="L7" s="67">
        <v>3058</v>
      </c>
      <c r="M7" s="67">
        <v>26</v>
      </c>
      <c r="N7" s="67">
        <v>31605</v>
      </c>
      <c r="O7" s="67">
        <v>3300</v>
      </c>
      <c r="P7" s="67">
        <v>3364</v>
      </c>
      <c r="Q7" s="67">
        <v>34</v>
      </c>
      <c r="R7" s="67">
        <v>37288</v>
      </c>
      <c r="S7" s="67">
        <v>3187</v>
      </c>
      <c r="T7" s="67">
        <v>3595</v>
      </c>
      <c r="U7" s="67">
        <v>39</v>
      </c>
      <c r="V7" s="54"/>
      <c r="W7" s="20"/>
      <c r="X7" s="20"/>
      <c r="Y7" s="20"/>
      <c r="Z7" s="20"/>
      <c r="AA7" s="54"/>
      <c r="AB7" s="29"/>
      <c r="AC7" s="29"/>
      <c r="AF7" s="25"/>
      <c r="AG7" s="27"/>
      <c r="AH7" s="27"/>
    </row>
    <row r="8" spans="1:38" x14ac:dyDescent="0.25">
      <c r="A8" s="67" t="s">
        <v>4</v>
      </c>
      <c r="B8" s="67">
        <v>30623</v>
      </c>
      <c r="C8" s="67">
        <v>4685</v>
      </c>
      <c r="D8" s="67">
        <v>2033</v>
      </c>
      <c r="E8" s="67">
        <v>9</v>
      </c>
      <c r="F8" s="67">
        <v>28986</v>
      </c>
      <c r="G8" s="67">
        <v>3978</v>
      </c>
      <c r="H8" s="67">
        <v>2022</v>
      </c>
      <c r="I8" s="67">
        <v>12</v>
      </c>
      <c r="J8" s="67">
        <v>26982</v>
      </c>
      <c r="K8" s="67">
        <v>3563</v>
      </c>
      <c r="L8" s="67">
        <v>1575</v>
      </c>
      <c r="M8" s="67">
        <v>7</v>
      </c>
      <c r="N8" s="67">
        <v>27902</v>
      </c>
      <c r="O8" s="67">
        <v>4139</v>
      </c>
      <c r="P8" s="67">
        <v>1700</v>
      </c>
      <c r="Q8" s="67">
        <v>8</v>
      </c>
      <c r="R8" s="67">
        <v>39443</v>
      </c>
      <c r="S8" s="67">
        <v>4933</v>
      </c>
      <c r="T8" s="67">
        <v>2388</v>
      </c>
      <c r="U8" s="67">
        <v>11</v>
      </c>
      <c r="V8" s="54"/>
      <c r="W8" s="20"/>
      <c r="X8" s="20"/>
      <c r="Y8" s="20"/>
      <c r="Z8" s="20"/>
      <c r="AA8" s="54"/>
      <c r="AB8" s="29"/>
      <c r="AC8" s="29"/>
      <c r="AG8" s="27"/>
      <c r="AH8" s="27"/>
    </row>
    <row r="9" spans="1:38" x14ac:dyDescent="0.25">
      <c r="A9" s="67" t="s">
        <v>5</v>
      </c>
      <c r="B9" s="67">
        <v>33894</v>
      </c>
      <c r="C9" s="67">
        <v>10997</v>
      </c>
      <c r="D9" s="67">
        <v>4832</v>
      </c>
      <c r="E9" s="67">
        <v>12</v>
      </c>
      <c r="F9" s="67">
        <v>35378</v>
      </c>
      <c r="G9" s="67">
        <v>9682</v>
      </c>
      <c r="H9" s="67">
        <v>5568</v>
      </c>
      <c r="I9" s="67">
        <v>10</v>
      </c>
      <c r="J9" s="67">
        <v>34713</v>
      </c>
      <c r="K9" s="67">
        <v>9574</v>
      </c>
      <c r="L9" s="67">
        <v>5733</v>
      </c>
      <c r="M9" s="67">
        <v>2</v>
      </c>
      <c r="N9" s="67">
        <v>35980</v>
      </c>
      <c r="O9" s="67">
        <v>10172</v>
      </c>
      <c r="P9" s="67">
        <v>5642</v>
      </c>
      <c r="Q9" s="67">
        <v>13</v>
      </c>
      <c r="R9" s="67">
        <v>42028</v>
      </c>
      <c r="S9" s="67">
        <v>12421</v>
      </c>
      <c r="T9" s="67">
        <v>7198</v>
      </c>
      <c r="U9" s="67">
        <v>7</v>
      </c>
      <c r="V9" s="54"/>
      <c r="W9" s="20"/>
      <c r="X9" s="20"/>
      <c r="Y9" s="20"/>
      <c r="Z9" s="20"/>
      <c r="AA9" s="54"/>
      <c r="AB9" s="29"/>
      <c r="AC9" s="29"/>
    </row>
    <row r="10" spans="1:38" x14ac:dyDescent="0.25">
      <c r="A10" s="67" t="s">
        <v>6</v>
      </c>
      <c r="B10" s="67">
        <v>25754</v>
      </c>
      <c r="C10" s="67">
        <v>1775</v>
      </c>
      <c r="D10" s="67">
        <v>3191</v>
      </c>
      <c r="E10" s="67">
        <v>48</v>
      </c>
      <c r="F10" s="67">
        <v>22452</v>
      </c>
      <c r="G10" s="67">
        <v>2259</v>
      </c>
      <c r="H10" s="67">
        <v>2449</v>
      </c>
      <c r="I10" s="67">
        <v>44</v>
      </c>
      <c r="J10" s="67">
        <v>18538</v>
      </c>
      <c r="K10" s="67">
        <v>1525</v>
      </c>
      <c r="L10" s="67">
        <v>1337</v>
      </c>
      <c r="M10" s="67">
        <v>34</v>
      </c>
      <c r="N10" s="67">
        <v>20720</v>
      </c>
      <c r="O10" s="67">
        <v>2470</v>
      </c>
      <c r="P10" s="67">
        <v>1544</v>
      </c>
      <c r="Q10" s="67">
        <v>43</v>
      </c>
      <c r="R10" s="67">
        <v>22883</v>
      </c>
      <c r="S10" s="67">
        <v>2262</v>
      </c>
      <c r="T10" s="67">
        <v>2090</v>
      </c>
      <c r="U10" s="67">
        <v>57</v>
      </c>
      <c r="V10" s="54"/>
      <c r="W10" s="20"/>
      <c r="X10" s="20"/>
      <c r="Y10" s="20"/>
      <c r="Z10" s="20"/>
      <c r="AA10" s="54"/>
      <c r="AB10" s="29"/>
      <c r="AC10" s="29"/>
    </row>
    <row r="11" spans="1:38" x14ac:dyDescent="0.25">
      <c r="A11" s="67" t="s">
        <v>7</v>
      </c>
      <c r="B11" s="67">
        <f>82904</f>
        <v>82904</v>
      </c>
      <c r="C11" s="67">
        <v>11933</v>
      </c>
      <c r="D11" s="67">
        <v>14581</v>
      </c>
      <c r="E11" s="67">
        <v>104</v>
      </c>
      <c r="F11" s="67">
        <f>2+71864</f>
        <v>71866</v>
      </c>
      <c r="G11" s="67">
        <v>8639</v>
      </c>
      <c r="H11" s="67">
        <v>11353</v>
      </c>
      <c r="I11" s="67">
        <v>109</v>
      </c>
      <c r="J11" s="67">
        <v>66055</v>
      </c>
      <c r="K11" s="67">
        <v>10584</v>
      </c>
      <c r="L11" s="67">
        <v>9310</v>
      </c>
      <c r="M11" s="67">
        <v>113</v>
      </c>
      <c r="N11" s="67">
        <v>73869</v>
      </c>
      <c r="O11" s="67">
        <v>15528</v>
      </c>
      <c r="P11" s="67">
        <v>11271</v>
      </c>
      <c r="Q11" s="67">
        <v>121</v>
      </c>
      <c r="R11" s="67">
        <v>91372</v>
      </c>
      <c r="S11" s="67">
        <v>16703</v>
      </c>
      <c r="T11" s="67">
        <v>14185</v>
      </c>
      <c r="U11" s="67">
        <v>136</v>
      </c>
      <c r="V11" s="54"/>
      <c r="W11" s="20"/>
      <c r="X11" s="20"/>
      <c r="Y11" s="20"/>
      <c r="Z11" s="20"/>
      <c r="AA11" s="54"/>
      <c r="AB11" s="29"/>
      <c r="AC11" s="29"/>
    </row>
    <row r="12" spans="1:38" x14ac:dyDescent="0.25">
      <c r="A12" s="67" t="s">
        <v>8</v>
      </c>
      <c r="B12" s="67">
        <v>67264</v>
      </c>
      <c r="C12" s="67">
        <v>10797</v>
      </c>
      <c r="D12" s="67">
        <v>11992</v>
      </c>
      <c r="E12" s="67">
        <v>109</v>
      </c>
      <c r="F12" s="67">
        <v>55538</v>
      </c>
      <c r="G12" s="67">
        <v>8065</v>
      </c>
      <c r="H12" s="67">
        <v>9268</v>
      </c>
      <c r="I12" s="67">
        <v>96</v>
      </c>
      <c r="J12" s="67">
        <v>52398</v>
      </c>
      <c r="K12" s="67">
        <v>9094</v>
      </c>
      <c r="L12" s="67">
        <v>7659</v>
      </c>
      <c r="M12" s="67">
        <v>82</v>
      </c>
      <c r="N12" s="67">
        <v>57856</v>
      </c>
      <c r="O12" s="67">
        <v>11875</v>
      </c>
      <c r="P12" s="67">
        <v>8659</v>
      </c>
      <c r="Q12" s="67">
        <v>115</v>
      </c>
      <c r="R12" s="67">
        <v>76435</v>
      </c>
      <c r="S12" s="67">
        <v>12398</v>
      </c>
      <c r="T12" s="67">
        <v>9827</v>
      </c>
      <c r="U12" s="67">
        <v>133</v>
      </c>
      <c r="V12" s="54"/>
      <c r="W12" s="20"/>
      <c r="X12" s="20"/>
      <c r="Y12" s="20"/>
      <c r="Z12" s="20"/>
      <c r="AA12" s="54"/>
      <c r="AB12" s="29"/>
      <c r="AC12" s="29"/>
    </row>
    <row r="13" spans="1:38" x14ac:dyDescent="0.25">
      <c r="A13" s="67" t="s">
        <v>9</v>
      </c>
      <c r="B13" s="67">
        <v>219766</v>
      </c>
      <c r="C13" s="67">
        <v>30509</v>
      </c>
      <c r="D13" s="67">
        <v>25291</v>
      </c>
      <c r="E13" s="67">
        <v>309</v>
      </c>
      <c r="F13" s="67">
        <f>21+197479</f>
        <v>197500</v>
      </c>
      <c r="G13" s="67">
        <v>27150</v>
      </c>
      <c r="H13" s="67">
        <v>21920</v>
      </c>
      <c r="I13" s="67">
        <v>252</v>
      </c>
      <c r="J13" s="67">
        <v>181864</v>
      </c>
      <c r="K13" s="67">
        <v>25673</v>
      </c>
      <c r="L13" s="67">
        <v>17090</v>
      </c>
      <c r="M13" s="67">
        <v>187</v>
      </c>
      <c r="N13" s="67">
        <f>-22+184159</f>
        <v>184137</v>
      </c>
      <c r="O13" s="67">
        <f>11+30498</f>
        <v>30509</v>
      </c>
      <c r="P13" s="67">
        <f>2+18769</f>
        <v>18771</v>
      </c>
      <c r="Q13" s="67">
        <v>229</v>
      </c>
      <c r="R13" s="67">
        <v>227951</v>
      </c>
      <c r="S13" s="67">
        <v>31916</v>
      </c>
      <c r="T13" s="67">
        <v>23059</v>
      </c>
      <c r="U13" s="67">
        <v>306</v>
      </c>
      <c r="V13" s="54"/>
      <c r="W13" s="20"/>
      <c r="X13" s="20"/>
      <c r="Y13" s="20"/>
      <c r="Z13" s="20"/>
      <c r="AA13" s="54"/>
      <c r="AB13" s="29"/>
      <c r="AC13" s="29"/>
    </row>
    <row r="14" spans="1:38" x14ac:dyDescent="0.25">
      <c r="A14" s="67" t="s">
        <v>41</v>
      </c>
      <c r="B14" s="67">
        <v>817</v>
      </c>
      <c r="C14" s="67">
        <v>31</v>
      </c>
      <c r="D14" s="67">
        <v>141</v>
      </c>
      <c r="E14" s="67">
        <v>3</v>
      </c>
      <c r="F14" s="67">
        <v>911</v>
      </c>
      <c r="G14" s="67">
        <v>11</v>
      </c>
      <c r="H14" s="67">
        <v>158</v>
      </c>
      <c r="I14" s="67">
        <v>4</v>
      </c>
      <c r="J14" s="67">
        <v>913</v>
      </c>
      <c r="K14" s="67">
        <v>20</v>
      </c>
      <c r="L14" s="67">
        <v>145</v>
      </c>
      <c r="M14" s="67">
        <v>2</v>
      </c>
      <c r="N14" s="67">
        <v>864</v>
      </c>
      <c r="O14" s="67">
        <v>28</v>
      </c>
      <c r="P14" s="67">
        <v>97</v>
      </c>
      <c r="Q14" s="67">
        <v>1</v>
      </c>
      <c r="R14" s="67">
        <v>1417</v>
      </c>
      <c r="S14" s="67">
        <v>18</v>
      </c>
      <c r="T14" s="67">
        <v>132</v>
      </c>
      <c r="U14" s="67">
        <v>4</v>
      </c>
      <c r="V14" s="54"/>
      <c r="W14" s="20"/>
      <c r="X14" s="20"/>
      <c r="Y14" s="20"/>
      <c r="Z14" s="20"/>
      <c r="AA14" s="54"/>
      <c r="AB14" s="29"/>
      <c r="AC14" s="29"/>
      <c r="AF14" s="77"/>
      <c r="AG14" s="98"/>
      <c r="AH14" s="98"/>
      <c r="AI14" s="98"/>
      <c r="AJ14" s="98"/>
      <c r="AK14" s="98"/>
      <c r="AL14" s="98"/>
    </row>
    <row r="15" spans="1:38" ht="15" customHeight="1" x14ac:dyDescent="0.25">
      <c r="A15" s="67" t="s">
        <v>10</v>
      </c>
      <c r="B15" s="67">
        <v>137525</v>
      </c>
      <c r="C15" s="67">
        <v>23882</v>
      </c>
      <c r="D15" s="67">
        <v>24176</v>
      </c>
      <c r="E15" s="67">
        <v>87</v>
      </c>
      <c r="F15" s="67">
        <v>128736</v>
      </c>
      <c r="G15" s="67">
        <v>20703</v>
      </c>
      <c r="H15" s="67">
        <v>22476</v>
      </c>
      <c r="I15" s="67">
        <v>77</v>
      </c>
      <c r="J15" s="67">
        <v>122445</v>
      </c>
      <c r="K15" s="67">
        <v>23517</v>
      </c>
      <c r="L15" s="67">
        <v>21651</v>
      </c>
      <c r="M15" s="67">
        <v>38</v>
      </c>
      <c r="N15" s="67">
        <v>126315</v>
      </c>
      <c r="O15" s="67">
        <v>30356</v>
      </c>
      <c r="P15" s="67">
        <v>22348</v>
      </c>
      <c r="Q15" s="67">
        <v>38</v>
      </c>
      <c r="R15" s="67">
        <v>161374</v>
      </c>
      <c r="S15" s="67">
        <v>29397</v>
      </c>
      <c r="T15" s="67">
        <v>28206</v>
      </c>
      <c r="U15" s="67">
        <v>63</v>
      </c>
      <c r="V15" s="54"/>
      <c r="W15" s="20"/>
      <c r="X15" s="20"/>
      <c r="Y15" s="20"/>
      <c r="Z15" s="20"/>
      <c r="AA15" s="54"/>
      <c r="AB15" s="29"/>
      <c r="AC15" s="29"/>
      <c r="AF15" s="77"/>
      <c r="AG15" s="26"/>
      <c r="AH15" s="26"/>
      <c r="AI15" s="26"/>
      <c r="AJ15" s="26"/>
      <c r="AK15" s="26"/>
      <c r="AL15" s="26"/>
    </row>
    <row r="16" spans="1:38" x14ac:dyDescent="0.25">
      <c r="A16" s="67" t="s">
        <v>11</v>
      </c>
      <c r="B16" s="67">
        <v>35580</v>
      </c>
      <c r="C16" s="67">
        <v>4656</v>
      </c>
      <c r="D16" s="67">
        <v>7262</v>
      </c>
      <c r="E16" s="67">
        <v>49</v>
      </c>
      <c r="F16" s="67">
        <v>32125</v>
      </c>
      <c r="G16" s="67">
        <v>4567</v>
      </c>
      <c r="H16" s="67">
        <v>6427</v>
      </c>
      <c r="I16" s="67">
        <v>61</v>
      </c>
      <c r="J16" s="67">
        <v>32403</v>
      </c>
      <c r="K16" s="67">
        <v>6074</v>
      </c>
      <c r="L16" s="67">
        <v>6365</v>
      </c>
      <c r="M16" s="67">
        <v>49</v>
      </c>
      <c r="N16" s="67">
        <v>33839</v>
      </c>
      <c r="O16" s="67">
        <v>7250</v>
      </c>
      <c r="P16" s="67">
        <v>7512</v>
      </c>
      <c r="Q16" s="67">
        <v>57</v>
      </c>
      <c r="R16" s="67">
        <v>42239</v>
      </c>
      <c r="S16" s="67">
        <v>7600</v>
      </c>
      <c r="T16" s="67">
        <v>8972</v>
      </c>
      <c r="U16" s="67">
        <v>56</v>
      </c>
      <c r="V16" s="54"/>
      <c r="W16" s="20"/>
      <c r="X16" s="20"/>
      <c r="Y16" s="20"/>
      <c r="Z16" s="20"/>
      <c r="AA16" s="54"/>
      <c r="AB16" s="29"/>
      <c r="AC16" s="29"/>
      <c r="AF16" s="78"/>
      <c r="AG16" s="79"/>
      <c r="AH16" s="79"/>
      <c r="AI16" s="27"/>
      <c r="AJ16" s="79"/>
      <c r="AK16" s="79"/>
      <c r="AL16" s="27"/>
    </row>
    <row r="17" spans="1:38" x14ac:dyDescent="0.25">
      <c r="A17" s="67" t="s">
        <v>12</v>
      </c>
      <c r="B17" s="67">
        <v>68014</v>
      </c>
      <c r="C17" s="67">
        <v>17700</v>
      </c>
      <c r="D17" s="67">
        <v>7835</v>
      </c>
      <c r="E17" s="67">
        <v>104</v>
      </c>
      <c r="F17" s="67">
        <v>57923</v>
      </c>
      <c r="G17" s="67">
        <v>11112</v>
      </c>
      <c r="H17" s="67">
        <v>6262</v>
      </c>
      <c r="I17" s="67">
        <v>114</v>
      </c>
      <c r="J17" s="67">
        <v>54042</v>
      </c>
      <c r="K17" s="67">
        <v>14413</v>
      </c>
      <c r="L17" s="67">
        <v>5230</v>
      </c>
      <c r="M17" s="67">
        <v>104</v>
      </c>
      <c r="N17" s="67">
        <v>63214</v>
      </c>
      <c r="O17" s="67">
        <v>16134</v>
      </c>
      <c r="P17" s="67">
        <v>4908</v>
      </c>
      <c r="Q17" s="67">
        <v>86</v>
      </c>
      <c r="R17" s="67">
        <v>80741</v>
      </c>
      <c r="S17" s="67">
        <v>21480</v>
      </c>
      <c r="T17" s="67">
        <v>7509</v>
      </c>
      <c r="U17" s="67">
        <v>116</v>
      </c>
      <c r="V17" s="54"/>
      <c r="W17" s="20"/>
      <c r="X17" s="20"/>
      <c r="Y17" s="20"/>
      <c r="Z17" s="20"/>
      <c r="AA17" s="54"/>
      <c r="AB17" s="29"/>
      <c r="AC17" s="29"/>
      <c r="AF17" s="78"/>
      <c r="AG17" s="79"/>
      <c r="AH17" s="79"/>
      <c r="AI17" s="27"/>
      <c r="AJ17" s="79"/>
      <c r="AK17" s="79"/>
      <c r="AL17" s="27"/>
    </row>
    <row r="18" spans="1:38" x14ac:dyDescent="0.25">
      <c r="A18" s="67" t="s">
        <v>13</v>
      </c>
      <c r="B18" s="67">
        <v>9868</v>
      </c>
      <c r="C18" s="67">
        <v>1623</v>
      </c>
      <c r="D18" s="67">
        <v>2220</v>
      </c>
      <c r="E18" s="67">
        <v>9</v>
      </c>
      <c r="F18" s="67">
        <v>8181</v>
      </c>
      <c r="G18" s="67">
        <v>985</v>
      </c>
      <c r="H18" s="67">
        <v>1462</v>
      </c>
      <c r="I18" s="67">
        <v>7</v>
      </c>
      <c r="J18" s="67">
        <v>7493</v>
      </c>
      <c r="K18" s="67">
        <v>1115</v>
      </c>
      <c r="L18" s="67">
        <v>1109</v>
      </c>
      <c r="M18" s="67">
        <v>9</v>
      </c>
      <c r="N18" s="67">
        <v>8839</v>
      </c>
      <c r="O18" s="67">
        <v>2740</v>
      </c>
      <c r="P18" s="67">
        <v>1636</v>
      </c>
      <c r="Q18" s="67">
        <v>15</v>
      </c>
      <c r="R18" s="67">
        <v>11192</v>
      </c>
      <c r="S18" s="67">
        <v>2895</v>
      </c>
      <c r="T18" s="67">
        <v>1968</v>
      </c>
      <c r="U18" s="67">
        <v>10</v>
      </c>
      <c r="V18" s="54"/>
      <c r="W18" s="20"/>
      <c r="X18" s="20"/>
      <c r="Y18" s="20"/>
      <c r="Z18" s="20"/>
      <c r="AA18" s="54"/>
      <c r="AB18" s="29"/>
      <c r="AC18" s="29"/>
    </row>
    <row r="19" spans="1:38" x14ac:dyDescent="0.25">
      <c r="A19" s="67" t="s">
        <v>14</v>
      </c>
      <c r="B19" s="67">
        <v>175103</v>
      </c>
      <c r="C19" s="67">
        <v>24631</v>
      </c>
      <c r="D19" s="67">
        <v>28710</v>
      </c>
      <c r="E19" s="67">
        <v>350</v>
      </c>
      <c r="F19" s="67">
        <v>154230</v>
      </c>
      <c r="G19" s="67">
        <v>17900</v>
      </c>
      <c r="H19" s="67">
        <v>22321</v>
      </c>
      <c r="I19" s="67">
        <v>376</v>
      </c>
      <c r="J19" s="67">
        <v>141302</v>
      </c>
      <c r="K19" s="67">
        <v>19570</v>
      </c>
      <c r="L19" s="67">
        <v>17115</v>
      </c>
      <c r="M19" s="67">
        <v>256</v>
      </c>
      <c r="N19" s="67">
        <v>145103</v>
      </c>
      <c r="O19" s="67">
        <v>23646</v>
      </c>
      <c r="P19" s="67">
        <v>17498</v>
      </c>
      <c r="Q19" s="67">
        <v>298</v>
      </c>
      <c r="R19" s="67">
        <v>189460</v>
      </c>
      <c r="S19" s="67">
        <v>24629</v>
      </c>
      <c r="T19" s="67">
        <v>23917</v>
      </c>
      <c r="U19" s="67">
        <v>379</v>
      </c>
      <c r="V19" s="54"/>
      <c r="W19" s="20"/>
      <c r="X19" s="20"/>
      <c r="Y19" s="20"/>
      <c r="Z19" s="20"/>
      <c r="AA19" s="54"/>
      <c r="AB19" s="29"/>
      <c r="AC19" s="29"/>
    </row>
    <row r="20" spans="1:38" x14ac:dyDescent="0.25">
      <c r="A20" s="67" t="s">
        <v>15</v>
      </c>
      <c r="B20" s="67">
        <v>42847</v>
      </c>
      <c r="C20" s="67">
        <v>5305</v>
      </c>
      <c r="D20" s="67">
        <v>6071</v>
      </c>
      <c r="E20" s="67">
        <v>24</v>
      </c>
      <c r="F20" s="67">
        <v>38181</v>
      </c>
      <c r="G20" s="67">
        <v>4917</v>
      </c>
      <c r="H20" s="67">
        <v>5282</v>
      </c>
      <c r="I20" s="67">
        <v>15</v>
      </c>
      <c r="J20" s="67">
        <v>36709</v>
      </c>
      <c r="K20" s="67">
        <v>5398</v>
      </c>
      <c r="L20" s="67">
        <v>5140</v>
      </c>
      <c r="M20" s="67">
        <v>8</v>
      </c>
      <c r="N20" s="67">
        <v>36601</v>
      </c>
      <c r="O20" s="67">
        <v>6916</v>
      </c>
      <c r="P20" s="67">
        <v>5876</v>
      </c>
      <c r="Q20" s="67">
        <v>10</v>
      </c>
      <c r="R20" s="67">
        <v>47364</v>
      </c>
      <c r="S20" s="67">
        <v>7712</v>
      </c>
      <c r="T20" s="67">
        <v>7747</v>
      </c>
      <c r="U20" s="67">
        <v>17</v>
      </c>
      <c r="V20" s="54"/>
      <c r="W20" s="20"/>
      <c r="X20" s="20"/>
      <c r="Y20" s="20"/>
      <c r="Z20" s="20"/>
      <c r="AA20" s="54"/>
      <c r="AB20" s="29"/>
      <c r="AC20" s="29"/>
    </row>
    <row r="21" spans="1:38" x14ac:dyDescent="0.25">
      <c r="A21" s="67" t="s">
        <v>16</v>
      </c>
      <c r="B21" s="67">
        <v>17351</v>
      </c>
      <c r="C21" s="67">
        <v>1988</v>
      </c>
      <c r="D21" s="67">
        <v>3154</v>
      </c>
      <c r="E21" s="67">
        <v>39</v>
      </c>
      <c r="F21" s="67">
        <v>15432</v>
      </c>
      <c r="G21" s="67">
        <v>1524</v>
      </c>
      <c r="H21" s="67">
        <v>2273</v>
      </c>
      <c r="I21" s="67">
        <v>24</v>
      </c>
      <c r="J21" s="67">
        <v>13575</v>
      </c>
      <c r="K21" s="67">
        <v>1660</v>
      </c>
      <c r="L21" s="67">
        <v>1494</v>
      </c>
      <c r="M21" s="67">
        <v>17</v>
      </c>
      <c r="N21" s="67">
        <v>15804</v>
      </c>
      <c r="O21" s="67">
        <v>2685</v>
      </c>
      <c r="P21" s="67">
        <v>1882</v>
      </c>
      <c r="Q21" s="67">
        <v>24</v>
      </c>
      <c r="R21" s="67">
        <v>19744</v>
      </c>
      <c r="S21" s="67">
        <v>2948</v>
      </c>
      <c r="T21" s="67">
        <v>2576</v>
      </c>
      <c r="U21" s="67">
        <v>23</v>
      </c>
      <c r="V21" s="54"/>
      <c r="W21" s="20"/>
      <c r="X21" s="20"/>
      <c r="Y21" s="20"/>
      <c r="Z21" s="20"/>
      <c r="AA21" s="54"/>
      <c r="AB21" s="29"/>
      <c r="AC21" s="29"/>
    </row>
    <row r="22" spans="1:38" x14ac:dyDescent="0.25">
      <c r="A22" s="67" t="s">
        <v>17</v>
      </c>
      <c r="B22" s="67">
        <v>51560</v>
      </c>
      <c r="C22" s="67">
        <v>7896</v>
      </c>
      <c r="D22" s="67">
        <v>12713</v>
      </c>
      <c r="E22" s="67">
        <v>54</v>
      </c>
      <c r="F22" s="67">
        <v>45297</v>
      </c>
      <c r="G22" s="67">
        <v>5807</v>
      </c>
      <c r="H22" s="67">
        <v>9106</v>
      </c>
      <c r="I22" s="67">
        <v>63</v>
      </c>
      <c r="J22" s="67">
        <v>35726</v>
      </c>
      <c r="K22" s="67">
        <v>5989</v>
      </c>
      <c r="L22" s="67">
        <v>5659</v>
      </c>
      <c r="M22" s="67">
        <v>42</v>
      </c>
      <c r="N22" s="67">
        <v>42992</v>
      </c>
      <c r="O22" s="67">
        <v>12659</v>
      </c>
      <c r="P22" s="67">
        <v>9176</v>
      </c>
      <c r="Q22" s="67">
        <v>75</v>
      </c>
      <c r="R22" s="67">
        <v>55018</v>
      </c>
      <c r="S22" s="67">
        <v>11881</v>
      </c>
      <c r="T22" s="67">
        <v>11156</v>
      </c>
      <c r="U22" s="67">
        <v>69</v>
      </c>
      <c r="V22" s="54"/>
      <c r="W22" s="20"/>
      <c r="X22" s="20"/>
      <c r="Y22" s="20"/>
      <c r="Z22" s="20"/>
      <c r="AA22" s="54"/>
      <c r="AB22" s="29"/>
      <c r="AC22" s="29"/>
    </row>
    <row r="23" spans="1:38" s="66" customFormat="1" x14ac:dyDescent="0.25">
      <c r="A23" s="33" t="s">
        <v>18</v>
      </c>
      <c r="B23" s="30">
        <f>SUM(B5:B22)</f>
        <v>1358074</v>
      </c>
      <c r="C23" s="30">
        <f t="shared" ref="C23:E23" si="0">SUM(C5:C22)</f>
        <v>201012</v>
      </c>
      <c r="D23" s="30">
        <f t="shared" si="0"/>
        <v>195903</v>
      </c>
      <c r="E23" s="30">
        <f t="shared" si="0"/>
        <v>1541</v>
      </c>
      <c r="F23" s="30">
        <f>SUM(F5:F22)</f>
        <v>1226800</v>
      </c>
      <c r="G23" s="30">
        <f t="shared" ref="G23:I23" si="1">SUM(G5:G22)</f>
        <v>164889</v>
      </c>
      <c r="H23" s="30">
        <f t="shared" si="1"/>
        <v>163558</v>
      </c>
      <c r="I23" s="30">
        <f t="shared" si="1"/>
        <v>1519</v>
      </c>
      <c r="J23" s="30">
        <f>SUM(J5:J22)</f>
        <v>1152894</v>
      </c>
      <c r="K23" s="30">
        <f t="shared" ref="K23:M23" si="2">SUM(K5:K22)</f>
        <v>175894</v>
      </c>
      <c r="L23" s="30">
        <f t="shared" si="2"/>
        <v>133096</v>
      </c>
      <c r="M23" s="30">
        <f t="shared" si="2"/>
        <v>1138</v>
      </c>
      <c r="N23" s="30">
        <f>SUM(N5:N22)</f>
        <v>1221295</v>
      </c>
      <c r="O23" s="30">
        <f t="shared" ref="O23:Q23" si="3">SUM(O5:O22)</f>
        <v>223933</v>
      </c>
      <c r="P23" s="30">
        <f t="shared" si="3"/>
        <v>148639</v>
      </c>
      <c r="Q23" s="30">
        <f t="shared" si="3"/>
        <v>1336</v>
      </c>
      <c r="R23" s="30">
        <f>SUM(R5:R22)</f>
        <v>1528376</v>
      </c>
      <c r="S23" s="30">
        <f t="shared" ref="S23:U23" si="4">SUM(S5:S22)</f>
        <v>234445</v>
      </c>
      <c r="T23" s="30">
        <f t="shared" si="4"/>
        <v>185670</v>
      </c>
      <c r="U23" s="30">
        <f t="shared" si="4"/>
        <v>1623</v>
      </c>
      <c r="V23" s="54"/>
      <c r="W23" s="54"/>
      <c r="X23" s="54"/>
      <c r="Y23" s="54"/>
      <c r="Z23" s="54"/>
      <c r="AA23" s="54"/>
      <c r="AB23" s="80"/>
      <c r="AC23" s="80"/>
    </row>
    <row r="24" spans="1:38" x14ac:dyDescent="0.25">
      <c r="A24" s="50"/>
      <c r="B24" s="20"/>
      <c r="C24" s="20"/>
      <c r="D24" s="42"/>
      <c r="E24" s="20"/>
      <c r="F24" s="20"/>
      <c r="G24" s="20"/>
      <c r="H24" s="20"/>
      <c r="I24" s="42"/>
      <c r="J24" s="20"/>
      <c r="K24" s="76"/>
      <c r="L24" s="20"/>
      <c r="M24" s="20"/>
      <c r="N24" s="42"/>
      <c r="O24" s="20"/>
      <c r="P24" s="76"/>
      <c r="Q24" s="20"/>
      <c r="R24" s="20"/>
      <c r="S24" s="35"/>
      <c r="T24" s="20"/>
      <c r="U24" s="76"/>
      <c r="V24" s="62"/>
      <c r="W24" s="20"/>
      <c r="X24" s="20"/>
      <c r="Y24" s="20"/>
      <c r="Z24" s="76"/>
      <c r="AA24" s="54"/>
    </row>
    <row r="25" spans="1:38" s="20" customFormat="1" x14ac:dyDescent="0.25">
      <c r="A25" s="28" t="s">
        <v>57</v>
      </c>
      <c r="F25" s="34"/>
      <c r="G25" s="34"/>
      <c r="K25" s="34"/>
      <c r="L25" s="34"/>
      <c r="R25" s="42"/>
      <c r="S25" s="42"/>
      <c r="T25" s="42"/>
      <c r="U25" s="42"/>
      <c r="V25" s="49"/>
      <c r="W25" s="42"/>
      <c r="X25" s="42"/>
      <c r="Y25" s="42"/>
    </row>
    <row r="26" spans="1:38" s="20" customFormat="1" x14ac:dyDescent="0.25">
      <c r="A26" s="28" t="s">
        <v>56</v>
      </c>
      <c r="M26" s="35"/>
      <c r="N26" s="35"/>
      <c r="S26" s="35"/>
      <c r="T26" s="49"/>
      <c r="U26" s="35"/>
      <c r="Y26" s="75"/>
      <c r="Z26" s="35"/>
      <c r="AB26" s="42"/>
      <c r="AE26" s="42"/>
    </row>
    <row r="27" spans="1:38" s="20" customFormat="1" x14ac:dyDescent="0.25">
      <c r="A27" s="28" t="s">
        <v>44</v>
      </c>
      <c r="P27" s="57"/>
      <c r="R27" s="49"/>
      <c r="U27" s="36"/>
      <c r="W27" s="49"/>
      <c r="Y27" s="75"/>
      <c r="Z27" s="36"/>
      <c r="AE27" s="42"/>
    </row>
    <row r="28" spans="1:38" s="20" customFormat="1" x14ac:dyDescent="0.25">
      <c r="A28" s="28" t="s">
        <v>43</v>
      </c>
      <c r="R28" s="42"/>
      <c r="T28" s="36"/>
      <c r="W28" s="42"/>
      <c r="Y28" s="36"/>
      <c r="AE28" s="35"/>
    </row>
    <row r="29" spans="1:38" s="20" customFormat="1" x14ac:dyDescent="0.25">
      <c r="A29" s="28" t="s">
        <v>42</v>
      </c>
      <c r="I29" s="81"/>
      <c r="J29" s="81"/>
      <c r="K29" s="81"/>
      <c r="L29" s="81"/>
      <c r="M29" s="81"/>
      <c r="T29" s="36"/>
      <c r="Y29" s="36"/>
    </row>
    <row r="30" spans="1:38" s="20" customFormat="1" x14ac:dyDescent="0.25">
      <c r="A30" s="28"/>
      <c r="T30" s="36"/>
      <c r="X30" s="35"/>
      <c r="Y30" s="36"/>
    </row>
    <row r="31" spans="1:38" ht="26.25" x14ac:dyDescent="0.25">
      <c r="A31" s="99" t="s">
        <v>59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20"/>
      <c r="X31" s="35"/>
      <c r="Y31" s="36"/>
      <c r="Z31" s="20"/>
      <c r="AA31" s="20"/>
    </row>
    <row r="32" spans="1:38" s="20" customFormat="1" ht="18.75" x14ac:dyDescent="0.3">
      <c r="A32" s="37"/>
      <c r="B32" s="38"/>
      <c r="C32" s="38"/>
      <c r="H32" s="38"/>
      <c r="I32" s="38"/>
      <c r="J32" s="38"/>
      <c r="K32" s="38"/>
      <c r="Q32" s="39"/>
      <c r="R32" s="39"/>
      <c r="S32" s="39"/>
      <c r="T32" s="39"/>
      <c r="U32" s="39"/>
      <c r="X32" s="63"/>
      <c r="Z32" s="72"/>
    </row>
    <row r="33" spans="1:32" s="20" customFormat="1" x14ac:dyDescent="0.25">
      <c r="A33" s="40" t="s">
        <v>49</v>
      </c>
      <c r="D33" s="36"/>
      <c r="E33" s="36"/>
      <c r="F33" s="36"/>
      <c r="G33" s="36"/>
      <c r="H33" s="41"/>
      <c r="I33" s="40" t="s">
        <v>50</v>
      </c>
      <c r="Q33" s="53" t="s">
        <v>64</v>
      </c>
    </row>
    <row r="34" spans="1:32" ht="14.65" customHeight="1" x14ac:dyDescent="0.25">
      <c r="A34" s="89" t="s">
        <v>0</v>
      </c>
      <c r="B34" s="95" t="s">
        <v>19</v>
      </c>
      <c r="C34" s="95"/>
      <c r="D34" s="95"/>
      <c r="E34" s="95"/>
      <c r="F34" s="95"/>
      <c r="G34" s="43"/>
      <c r="H34" s="43"/>
      <c r="I34" s="89" t="s">
        <v>0</v>
      </c>
      <c r="J34" s="89" t="s">
        <v>45</v>
      </c>
      <c r="K34" s="89"/>
      <c r="L34" s="89"/>
      <c r="M34" s="89"/>
      <c r="N34" s="89"/>
      <c r="O34" s="20"/>
      <c r="P34" s="20"/>
      <c r="Q34" s="89" t="s">
        <v>0</v>
      </c>
      <c r="R34" s="89" t="str">
        <f>+R3</f>
        <v>1T2024</v>
      </c>
      <c r="S34" s="89"/>
      <c r="T34" s="89"/>
      <c r="U34" s="89"/>
      <c r="V34" s="89"/>
      <c r="W34" s="20"/>
      <c r="X34" s="20"/>
      <c r="Y34" s="20"/>
      <c r="Z34" s="20"/>
      <c r="AA34" s="20"/>
    </row>
    <row r="35" spans="1:32" ht="25.5" x14ac:dyDescent="0.25">
      <c r="A35" s="89" t="s">
        <v>0</v>
      </c>
      <c r="B35" s="31" t="str">
        <f>+B3</f>
        <v>1T2023</v>
      </c>
      <c r="C35" s="8" t="str">
        <f>+F3</f>
        <v>2T2023</v>
      </c>
      <c r="D35" s="8" t="str">
        <f>+J3</f>
        <v>3T2023</v>
      </c>
      <c r="E35" s="8" t="str">
        <f>+N3</f>
        <v>4T2023</v>
      </c>
      <c r="F35" s="8" t="str">
        <f>+R3</f>
        <v>1T2024</v>
      </c>
      <c r="G35" s="43"/>
      <c r="H35" s="44"/>
      <c r="I35" s="89" t="s">
        <v>0</v>
      </c>
      <c r="J35" s="31" t="str">
        <f>+B3</f>
        <v>1T2023</v>
      </c>
      <c r="K35" s="8" t="str">
        <f>+F3</f>
        <v>2T2023</v>
      </c>
      <c r="L35" s="8" t="str">
        <f>+J3</f>
        <v>3T2023</v>
      </c>
      <c r="M35" s="8" t="str">
        <f>+N3</f>
        <v>4T2023</v>
      </c>
      <c r="N35" s="8" t="str">
        <f>+R3</f>
        <v>1T2024</v>
      </c>
      <c r="O35" s="43"/>
      <c r="P35" s="43"/>
      <c r="Q35" s="89"/>
      <c r="R35" s="8" t="s">
        <v>27</v>
      </c>
      <c r="S35" s="8" t="s">
        <v>26</v>
      </c>
      <c r="T35" s="8" t="s">
        <v>28</v>
      </c>
      <c r="U35" s="8" t="s">
        <v>29</v>
      </c>
      <c r="V35" s="8" t="s">
        <v>22</v>
      </c>
      <c r="W35" s="20"/>
      <c r="X35" s="20"/>
      <c r="Y35" s="20"/>
      <c r="Z35" s="20"/>
      <c r="AA35" s="20"/>
    </row>
    <row r="36" spans="1:32" x14ac:dyDescent="0.25">
      <c r="A36" s="12" t="s">
        <v>1</v>
      </c>
      <c r="B36" s="2">
        <v>334296</v>
      </c>
      <c r="C36" s="2">
        <v>309262</v>
      </c>
      <c r="D36" s="2">
        <v>314350</v>
      </c>
      <c r="E36" s="2">
        <v>338638</v>
      </c>
      <c r="F36" s="2">
        <v>396607</v>
      </c>
      <c r="G36" s="45"/>
      <c r="H36" s="46"/>
      <c r="I36" s="12" t="s">
        <v>1</v>
      </c>
      <c r="J36" s="2">
        <v>34507</v>
      </c>
      <c r="K36" s="2">
        <v>30324</v>
      </c>
      <c r="L36" s="2">
        <v>31185</v>
      </c>
      <c r="M36" s="2">
        <v>37839</v>
      </c>
      <c r="N36" s="2">
        <v>36046</v>
      </c>
      <c r="O36" s="42"/>
      <c r="P36" s="35"/>
      <c r="Q36" s="12" t="s">
        <v>1</v>
      </c>
      <c r="R36" s="2">
        <v>334170</v>
      </c>
      <c r="S36" s="2">
        <v>36046</v>
      </c>
      <c r="T36" s="2">
        <v>26234</v>
      </c>
      <c r="U36" s="2">
        <v>157</v>
      </c>
      <c r="V36" s="12">
        <f t="shared" ref="V36:V53" si="5">SUM(R36:U36)</f>
        <v>396607</v>
      </c>
      <c r="W36" s="20"/>
      <c r="X36" s="64"/>
      <c r="Y36" s="64"/>
      <c r="Z36" s="64"/>
      <c r="AA36" s="64"/>
      <c r="AB36" s="32"/>
      <c r="AC36" s="21"/>
      <c r="AD36" s="5"/>
      <c r="AE36" s="18"/>
      <c r="AF36" s="7"/>
    </row>
    <row r="37" spans="1:32" x14ac:dyDescent="0.25">
      <c r="A37" s="12" t="s">
        <v>2</v>
      </c>
      <c r="B37" s="2">
        <v>55581</v>
      </c>
      <c r="C37" s="2">
        <v>50976</v>
      </c>
      <c r="D37" s="2">
        <v>43327</v>
      </c>
      <c r="E37" s="2">
        <v>47467</v>
      </c>
      <c r="F37" s="2">
        <v>59227</v>
      </c>
      <c r="G37" s="45"/>
      <c r="H37" s="46"/>
      <c r="I37" s="12" t="s">
        <v>2</v>
      </c>
      <c r="J37" s="2">
        <v>5567</v>
      </c>
      <c r="K37" s="2">
        <v>4963</v>
      </c>
      <c r="L37" s="2">
        <v>4746</v>
      </c>
      <c r="M37" s="2">
        <v>5687</v>
      </c>
      <c r="N37" s="2">
        <v>6019</v>
      </c>
      <c r="O37" s="42"/>
      <c r="P37" s="35"/>
      <c r="Q37" s="12" t="s">
        <v>2</v>
      </c>
      <c r="R37" s="2">
        <v>48257</v>
      </c>
      <c r="S37" s="2">
        <v>6019</v>
      </c>
      <c r="T37" s="2">
        <v>4911</v>
      </c>
      <c r="U37" s="2">
        <v>40</v>
      </c>
      <c r="V37" s="12">
        <f t="shared" si="5"/>
        <v>59227</v>
      </c>
      <c r="W37" s="20"/>
      <c r="X37" s="64"/>
      <c r="Y37" s="64"/>
      <c r="Z37" s="64"/>
      <c r="AA37" s="64"/>
      <c r="AB37" s="32"/>
      <c r="AC37" s="21"/>
      <c r="AD37" s="5"/>
      <c r="AE37" s="18"/>
      <c r="AF37" s="7"/>
    </row>
    <row r="38" spans="1:32" x14ac:dyDescent="0.25">
      <c r="A38" s="12" t="s">
        <v>3</v>
      </c>
      <c r="B38" s="2">
        <v>53863</v>
      </c>
      <c r="C38" s="2">
        <v>46882</v>
      </c>
      <c r="D38" s="2">
        <v>34856</v>
      </c>
      <c r="E38" s="2">
        <v>38303</v>
      </c>
      <c r="F38" s="2">
        <v>44109</v>
      </c>
      <c r="G38" s="45"/>
      <c r="H38" s="46"/>
      <c r="I38" s="12" t="s">
        <v>3</v>
      </c>
      <c r="J38" s="2">
        <v>2530</v>
      </c>
      <c r="K38" s="2">
        <v>2303</v>
      </c>
      <c r="L38" s="2">
        <v>2194</v>
      </c>
      <c r="M38" s="2">
        <v>3300</v>
      </c>
      <c r="N38" s="2">
        <v>3187</v>
      </c>
      <c r="O38" s="42"/>
      <c r="P38" s="35"/>
      <c r="Q38" s="12" t="s">
        <v>3</v>
      </c>
      <c r="R38" s="2">
        <v>37288</v>
      </c>
      <c r="S38" s="2">
        <v>3187</v>
      </c>
      <c r="T38" s="2">
        <v>3595</v>
      </c>
      <c r="U38" s="2">
        <v>39</v>
      </c>
      <c r="V38" s="12">
        <f t="shared" si="5"/>
        <v>44109</v>
      </c>
      <c r="W38" s="20"/>
      <c r="X38" s="64"/>
      <c r="Y38" s="64"/>
      <c r="Z38" s="64"/>
      <c r="AA38" s="64"/>
      <c r="AB38" s="32"/>
      <c r="AC38" s="21"/>
      <c r="AD38" s="5"/>
      <c r="AE38" s="18"/>
      <c r="AF38" s="7"/>
    </row>
    <row r="39" spans="1:32" x14ac:dyDescent="0.25">
      <c r="A39" s="12" t="s">
        <v>4</v>
      </c>
      <c r="B39" s="2">
        <v>37350</v>
      </c>
      <c r="C39" s="2">
        <v>34998</v>
      </c>
      <c r="D39" s="2">
        <v>32127</v>
      </c>
      <c r="E39" s="2">
        <v>33749</v>
      </c>
      <c r="F39" s="2">
        <v>46775</v>
      </c>
      <c r="G39" s="45"/>
      <c r="H39" s="46"/>
      <c r="I39" s="12" t="s">
        <v>4</v>
      </c>
      <c r="J39" s="2">
        <v>4685</v>
      </c>
      <c r="K39" s="2">
        <v>3978</v>
      </c>
      <c r="L39" s="2">
        <v>3563</v>
      </c>
      <c r="M39" s="2">
        <v>4139</v>
      </c>
      <c r="N39" s="2">
        <v>4933</v>
      </c>
      <c r="O39" s="42"/>
      <c r="P39" s="35"/>
      <c r="Q39" s="12" t="s">
        <v>4</v>
      </c>
      <c r="R39" s="2">
        <v>39443</v>
      </c>
      <c r="S39" s="2">
        <v>4933</v>
      </c>
      <c r="T39" s="2">
        <v>2388</v>
      </c>
      <c r="U39" s="2">
        <v>11</v>
      </c>
      <c r="V39" s="12">
        <f t="shared" si="5"/>
        <v>46775</v>
      </c>
      <c r="W39" s="20"/>
      <c r="X39" s="64"/>
      <c r="Y39" s="64"/>
      <c r="Z39" s="64"/>
      <c r="AA39" s="64"/>
      <c r="AB39" s="32"/>
      <c r="AC39" s="21"/>
      <c r="AD39" s="5"/>
      <c r="AE39" s="18"/>
      <c r="AF39" s="7"/>
    </row>
    <row r="40" spans="1:32" x14ac:dyDescent="0.25">
      <c r="A40" s="12" t="s">
        <v>5</v>
      </c>
      <c r="B40" s="2">
        <v>49735</v>
      </c>
      <c r="C40" s="2">
        <v>50638</v>
      </c>
      <c r="D40" s="2">
        <v>50022</v>
      </c>
      <c r="E40" s="2">
        <v>51807</v>
      </c>
      <c r="F40" s="2">
        <v>61654</v>
      </c>
      <c r="G40" s="45"/>
      <c r="H40" s="46"/>
      <c r="I40" s="12" t="s">
        <v>5</v>
      </c>
      <c r="J40" s="2">
        <v>10997</v>
      </c>
      <c r="K40" s="2">
        <v>9682</v>
      </c>
      <c r="L40" s="2">
        <v>9574</v>
      </c>
      <c r="M40" s="2">
        <v>10172</v>
      </c>
      <c r="N40" s="2">
        <v>12421</v>
      </c>
      <c r="O40" s="42"/>
      <c r="P40" s="35"/>
      <c r="Q40" s="12" t="s">
        <v>5</v>
      </c>
      <c r="R40" s="2">
        <v>42028</v>
      </c>
      <c r="S40" s="2">
        <v>12421</v>
      </c>
      <c r="T40" s="2">
        <v>7198</v>
      </c>
      <c r="U40" s="2">
        <v>7</v>
      </c>
      <c r="V40" s="12">
        <f t="shared" si="5"/>
        <v>61654</v>
      </c>
      <c r="W40" s="20"/>
      <c r="X40" s="64"/>
      <c r="Y40" s="64"/>
      <c r="Z40" s="64"/>
      <c r="AA40" s="64"/>
      <c r="AB40" s="32"/>
      <c r="AC40" s="21"/>
      <c r="AD40" s="5"/>
      <c r="AE40" s="18"/>
      <c r="AF40" s="7"/>
    </row>
    <row r="41" spans="1:32" x14ac:dyDescent="0.25">
      <c r="A41" s="12" t="s">
        <v>6</v>
      </c>
      <c r="B41" s="2">
        <v>30768</v>
      </c>
      <c r="C41" s="2">
        <v>27204</v>
      </c>
      <c r="D41" s="2">
        <v>21434</v>
      </c>
      <c r="E41" s="2">
        <v>24777</v>
      </c>
      <c r="F41" s="2">
        <v>27292</v>
      </c>
      <c r="G41" s="45"/>
      <c r="H41" s="46"/>
      <c r="I41" s="12" t="s">
        <v>6</v>
      </c>
      <c r="J41" s="2">
        <v>1775</v>
      </c>
      <c r="K41" s="2">
        <v>2259</v>
      </c>
      <c r="L41" s="2">
        <v>1525</v>
      </c>
      <c r="M41" s="2">
        <v>2470</v>
      </c>
      <c r="N41" s="2">
        <v>2262</v>
      </c>
      <c r="O41" s="42"/>
      <c r="P41" s="35"/>
      <c r="Q41" s="12" t="s">
        <v>6</v>
      </c>
      <c r="R41" s="2">
        <v>22883</v>
      </c>
      <c r="S41" s="2">
        <v>2262</v>
      </c>
      <c r="T41" s="2">
        <v>2090</v>
      </c>
      <c r="U41" s="2">
        <v>57</v>
      </c>
      <c r="V41" s="12">
        <f t="shared" si="5"/>
        <v>27292</v>
      </c>
      <c r="W41" s="20"/>
      <c r="X41" s="64"/>
      <c r="Y41" s="64"/>
      <c r="Z41" s="64"/>
      <c r="AA41" s="64"/>
      <c r="AB41" s="32"/>
      <c r="AC41" s="21"/>
      <c r="AD41" s="5"/>
      <c r="AE41" s="18"/>
      <c r="AF41" s="7"/>
    </row>
    <row r="42" spans="1:32" x14ac:dyDescent="0.25">
      <c r="A42" s="12" t="s">
        <v>7</v>
      </c>
      <c r="B42" s="2">
        <v>109522</v>
      </c>
      <c r="C42" s="2">
        <v>91967</v>
      </c>
      <c r="D42" s="2">
        <v>86062</v>
      </c>
      <c r="E42" s="2">
        <v>100789</v>
      </c>
      <c r="F42" s="2">
        <v>122396</v>
      </c>
      <c r="G42" s="45"/>
      <c r="H42" s="46"/>
      <c r="I42" s="12" t="s">
        <v>7</v>
      </c>
      <c r="J42" s="2">
        <v>11933</v>
      </c>
      <c r="K42" s="2">
        <v>8639</v>
      </c>
      <c r="L42" s="2">
        <v>10584</v>
      </c>
      <c r="M42" s="2">
        <v>15528</v>
      </c>
      <c r="N42" s="2">
        <v>16703</v>
      </c>
      <c r="O42" s="42"/>
      <c r="P42" s="35"/>
      <c r="Q42" s="12" t="s">
        <v>7</v>
      </c>
      <c r="R42" s="2">
        <v>91372</v>
      </c>
      <c r="S42" s="2">
        <v>16703</v>
      </c>
      <c r="T42" s="2">
        <v>14185</v>
      </c>
      <c r="U42" s="2">
        <v>136</v>
      </c>
      <c r="V42" s="12">
        <f t="shared" si="5"/>
        <v>122396</v>
      </c>
      <c r="W42" s="20"/>
      <c r="X42" s="64"/>
      <c r="Y42" s="64"/>
      <c r="Z42" s="64"/>
      <c r="AA42" s="64"/>
      <c r="AB42" s="32"/>
      <c r="AC42" s="21"/>
      <c r="AD42" s="5"/>
      <c r="AE42" s="18"/>
      <c r="AF42" s="7"/>
    </row>
    <row r="43" spans="1:32" x14ac:dyDescent="0.25">
      <c r="A43" s="12" t="s">
        <v>8</v>
      </c>
      <c r="B43" s="2">
        <v>90162</v>
      </c>
      <c r="C43" s="2">
        <v>72967</v>
      </c>
      <c r="D43" s="2">
        <v>69233</v>
      </c>
      <c r="E43" s="2">
        <v>78505</v>
      </c>
      <c r="F43" s="2">
        <v>98793</v>
      </c>
      <c r="G43" s="45"/>
      <c r="H43" s="46"/>
      <c r="I43" s="12" t="s">
        <v>8</v>
      </c>
      <c r="J43" s="2">
        <v>10797</v>
      </c>
      <c r="K43" s="2">
        <v>8065</v>
      </c>
      <c r="L43" s="2">
        <v>9094</v>
      </c>
      <c r="M43" s="2">
        <v>11875</v>
      </c>
      <c r="N43" s="2">
        <v>12398</v>
      </c>
      <c r="O43" s="42"/>
      <c r="P43" s="35"/>
      <c r="Q43" s="12" t="s">
        <v>8</v>
      </c>
      <c r="R43" s="2">
        <v>76435</v>
      </c>
      <c r="S43" s="2">
        <v>12398</v>
      </c>
      <c r="T43" s="2">
        <v>9827</v>
      </c>
      <c r="U43" s="2">
        <v>133</v>
      </c>
      <c r="V43" s="12">
        <f t="shared" si="5"/>
        <v>98793</v>
      </c>
      <c r="W43" s="20"/>
      <c r="X43" s="64"/>
      <c r="Y43" s="64"/>
      <c r="Z43" s="64"/>
      <c r="AA43" s="64"/>
      <c r="AB43" s="32"/>
      <c r="AC43" s="21"/>
      <c r="AD43" s="5"/>
      <c r="AE43" s="18"/>
      <c r="AF43" s="7"/>
    </row>
    <row r="44" spans="1:32" x14ac:dyDescent="0.25">
      <c r="A44" s="12" t="s">
        <v>9</v>
      </c>
      <c r="B44" s="2">
        <v>275875</v>
      </c>
      <c r="C44" s="2">
        <v>246822</v>
      </c>
      <c r="D44" s="2">
        <v>224814</v>
      </c>
      <c r="E44" s="2">
        <v>233646</v>
      </c>
      <c r="F44" s="2">
        <v>283232</v>
      </c>
      <c r="G44" s="45"/>
      <c r="H44" s="46"/>
      <c r="I44" s="12" t="s">
        <v>9</v>
      </c>
      <c r="J44" s="2">
        <v>30509</v>
      </c>
      <c r="K44" s="2">
        <v>27150</v>
      </c>
      <c r="L44" s="2">
        <v>25673</v>
      </c>
      <c r="M44" s="2">
        <v>30509</v>
      </c>
      <c r="N44" s="2">
        <v>31916</v>
      </c>
      <c r="O44" s="42"/>
      <c r="P44" s="35"/>
      <c r="Q44" s="12" t="s">
        <v>9</v>
      </c>
      <c r="R44" s="2">
        <v>227951</v>
      </c>
      <c r="S44" s="2">
        <v>31916</v>
      </c>
      <c r="T44" s="2">
        <v>23059</v>
      </c>
      <c r="U44" s="2">
        <v>306</v>
      </c>
      <c r="V44" s="12">
        <f t="shared" si="5"/>
        <v>283232</v>
      </c>
      <c r="W44" s="20"/>
      <c r="X44" s="64"/>
      <c r="Y44" s="64"/>
      <c r="Z44" s="64"/>
      <c r="AA44" s="64"/>
      <c r="AB44" s="32"/>
      <c r="AC44" s="21"/>
      <c r="AD44" s="5"/>
      <c r="AE44" s="18"/>
      <c r="AF44" s="7"/>
    </row>
    <row r="45" spans="1:32" x14ac:dyDescent="0.25">
      <c r="A45" s="12" t="s">
        <v>41</v>
      </c>
      <c r="B45" s="2">
        <v>992</v>
      </c>
      <c r="C45" s="2">
        <v>1084</v>
      </c>
      <c r="D45" s="2">
        <v>1080</v>
      </c>
      <c r="E45" s="2">
        <v>990</v>
      </c>
      <c r="F45" s="2">
        <v>1571</v>
      </c>
      <c r="G45" s="45"/>
      <c r="H45" s="46"/>
      <c r="I45" s="12" t="s">
        <v>41</v>
      </c>
      <c r="J45" s="2">
        <v>31</v>
      </c>
      <c r="K45" s="2">
        <v>11</v>
      </c>
      <c r="L45" s="2">
        <v>20</v>
      </c>
      <c r="M45" s="2">
        <v>28</v>
      </c>
      <c r="N45" s="2">
        <v>18</v>
      </c>
      <c r="O45" s="42"/>
      <c r="P45" s="35"/>
      <c r="Q45" s="12" t="s">
        <v>41</v>
      </c>
      <c r="R45" s="2">
        <v>1417</v>
      </c>
      <c r="S45" s="2">
        <v>18</v>
      </c>
      <c r="T45" s="2">
        <v>132</v>
      </c>
      <c r="U45" s="2">
        <v>4</v>
      </c>
      <c r="V45" s="12">
        <f t="shared" si="5"/>
        <v>1571</v>
      </c>
      <c r="W45" s="20"/>
      <c r="X45" s="64"/>
      <c r="Y45" s="64"/>
      <c r="Z45" s="64"/>
      <c r="AA45" s="64"/>
      <c r="AB45" s="32"/>
      <c r="AC45" s="21"/>
      <c r="AD45" s="5"/>
      <c r="AE45" s="18"/>
      <c r="AF45" s="7"/>
    </row>
    <row r="46" spans="1:32" x14ac:dyDescent="0.25">
      <c r="A46" s="12" t="s">
        <v>10</v>
      </c>
      <c r="B46" s="2">
        <v>185670</v>
      </c>
      <c r="C46" s="2">
        <v>171992</v>
      </c>
      <c r="D46" s="2">
        <v>167651</v>
      </c>
      <c r="E46" s="2">
        <v>179057</v>
      </c>
      <c r="F46" s="2">
        <v>219040</v>
      </c>
      <c r="G46" s="45"/>
      <c r="H46" s="46"/>
      <c r="I46" s="12" t="s">
        <v>10</v>
      </c>
      <c r="J46" s="2">
        <v>23882</v>
      </c>
      <c r="K46" s="2">
        <v>20703</v>
      </c>
      <c r="L46" s="2">
        <v>23517</v>
      </c>
      <c r="M46" s="2">
        <v>30356</v>
      </c>
      <c r="N46" s="2">
        <v>29397</v>
      </c>
      <c r="O46" s="42"/>
      <c r="P46" s="35"/>
      <c r="Q46" s="12" t="s">
        <v>10</v>
      </c>
      <c r="R46" s="2">
        <v>161374</v>
      </c>
      <c r="S46" s="2">
        <v>29397</v>
      </c>
      <c r="T46" s="2">
        <v>28206</v>
      </c>
      <c r="U46" s="2">
        <v>63</v>
      </c>
      <c r="V46" s="12">
        <f t="shared" si="5"/>
        <v>219040</v>
      </c>
      <c r="W46" s="20"/>
      <c r="X46" s="64"/>
      <c r="Y46" s="64"/>
      <c r="Z46" s="64"/>
      <c r="AA46" s="64"/>
      <c r="AB46" s="32"/>
      <c r="AC46" s="21"/>
      <c r="AD46" s="5"/>
      <c r="AE46" s="18"/>
      <c r="AF46" s="7"/>
    </row>
    <row r="47" spans="1:32" x14ac:dyDescent="0.25">
      <c r="A47" s="12" t="s">
        <v>11</v>
      </c>
      <c r="B47" s="2">
        <v>47547</v>
      </c>
      <c r="C47" s="2">
        <v>43180</v>
      </c>
      <c r="D47" s="2">
        <v>44891</v>
      </c>
      <c r="E47" s="2">
        <v>48658</v>
      </c>
      <c r="F47" s="2">
        <v>58867</v>
      </c>
      <c r="G47" s="45"/>
      <c r="H47" s="46"/>
      <c r="I47" s="12" t="s">
        <v>11</v>
      </c>
      <c r="J47" s="2">
        <v>4656</v>
      </c>
      <c r="K47" s="2">
        <v>4567</v>
      </c>
      <c r="L47" s="2">
        <v>6074</v>
      </c>
      <c r="M47" s="2">
        <v>7250</v>
      </c>
      <c r="N47" s="2">
        <v>7600</v>
      </c>
      <c r="O47" s="42"/>
      <c r="P47" s="35"/>
      <c r="Q47" s="12" t="s">
        <v>11</v>
      </c>
      <c r="R47" s="2">
        <v>42239</v>
      </c>
      <c r="S47" s="2">
        <v>7600</v>
      </c>
      <c r="T47" s="2">
        <v>8972</v>
      </c>
      <c r="U47" s="2">
        <v>56</v>
      </c>
      <c r="V47" s="12">
        <f t="shared" si="5"/>
        <v>58867</v>
      </c>
      <c r="W47" s="20"/>
      <c r="X47" s="64"/>
      <c r="Y47" s="64"/>
      <c r="Z47" s="64"/>
      <c r="AA47" s="64"/>
      <c r="AB47" s="32"/>
      <c r="AC47" s="21"/>
      <c r="AD47" s="5"/>
      <c r="AE47" s="18"/>
      <c r="AF47" s="7"/>
    </row>
    <row r="48" spans="1:32" x14ac:dyDescent="0.25">
      <c r="A48" s="12" t="s">
        <v>12</v>
      </c>
      <c r="B48" s="2">
        <v>93653</v>
      </c>
      <c r="C48" s="2">
        <v>75411</v>
      </c>
      <c r="D48" s="2">
        <v>73789</v>
      </c>
      <c r="E48" s="2">
        <v>84342</v>
      </c>
      <c r="F48" s="2">
        <v>109846</v>
      </c>
      <c r="G48" s="45"/>
      <c r="H48" s="46"/>
      <c r="I48" s="12" t="s">
        <v>12</v>
      </c>
      <c r="J48" s="2">
        <v>17700</v>
      </c>
      <c r="K48" s="2">
        <v>11112</v>
      </c>
      <c r="L48" s="2">
        <v>14413</v>
      </c>
      <c r="M48" s="2">
        <v>16134</v>
      </c>
      <c r="N48" s="2">
        <v>21480</v>
      </c>
      <c r="O48" s="42"/>
      <c r="P48" s="35"/>
      <c r="Q48" s="12" t="s">
        <v>12</v>
      </c>
      <c r="R48" s="2">
        <v>80741</v>
      </c>
      <c r="S48" s="2">
        <v>21480</v>
      </c>
      <c r="T48" s="2">
        <v>7509</v>
      </c>
      <c r="U48" s="2">
        <v>116</v>
      </c>
      <c r="V48" s="12">
        <f t="shared" si="5"/>
        <v>109846</v>
      </c>
      <c r="W48" s="20"/>
      <c r="X48" s="64"/>
      <c r="Y48" s="64"/>
      <c r="Z48" s="64"/>
      <c r="AA48" s="64"/>
      <c r="AB48" s="32"/>
      <c r="AC48" s="21"/>
      <c r="AD48" s="5"/>
      <c r="AE48" s="18"/>
      <c r="AF48" s="7"/>
    </row>
    <row r="49" spans="1:32" x14ac:dyDescent="0.25">
      <c r="A49" s="12" t="s">
        <v>13</v>
      </c>
      <c r="B49" s="2">
        <v>13720</v>
      </c>
      <c r="C49" s="2">
        <v>10635</v>
      </c>
      <c r="D49" s="2">
        <v>9726</v>
      </c>
      <c r="E49" s="2">
        <v>13230</v>
      </c>
      <c r="F49" s="2">
        <v>16065</v>
      </c>
      <c r="G49" s="45"/>
      <c r="H49" s="46"/>
      <c r="I49" s="12" t="s">
        <v>13</v>
      </c>
      <c r="J49" s="2">
        <v>1623</v>
      </c>
      <c r="K49" s="2">
        <v>985</v>
      </c>
      <c r="L49" s="2">
        <v>1115</v>
      </c>
      <c r="M49" s="2">
        <v>2740</v>
      </c>
      <c r="N49" s="2">
        <v>2895</v>
      </c>
      <c r="O49" s="42"/>
      <c r="P49" s="35"/>
      <c r="Q49" s="12" t="s">
        <v>13</v>
      </c>
      <c r="R49" s="2">
        <v>11192</v>
      </c>
      <c r="S49" s="2">
        <v>2895</v>
      </c>
      <c r="T49" s="2">
        <v>1968</v>
      </c>
      <c r="U49" s="2">
        <v>10</v>
      </c>
      <c r="V49" s="12">
        <f t="shared" si="5"/>
        <v>16065</v>
      </c>
      <c r="W49" s="20"/>
      <c r="X49" s="64"/>
      <c r="Y49" s="64"/>
      <c r="Z49" s="64"/>
      <c r="AA49" s="64"/>
      <c r="AB49" s="32"/>
      <c r="AC49" s="21"/>
      <c r="AD49" s="5"/>
      <c r="AE49" s="18"/>
      <c r="AF49" s="7"/>
    </row>
    <row r="50" spans="1:32" x14ac:dyDescent="0.25">
      <c r="A50" s="12" t="s">
        <v>14</v>
      </c>
      <c r="B50" s="2">
        <v>228794</v>
      </c>
      <c r="C50" s="2">
        <v>194827</v>
      </c>
      <c r="D50" s="2">
        <v>178243</v>
      </c>
      <c r="E50" s="2">
        <v>186545</v>
      </c>
      <c r="F50" s="2">
        <v>238385</v>
      </c>
      <c r="G50" s="45"/>
      <c r="H50" s="46"/>
      <c r="I50" s="12" t="s">
        <v>14</v>
      </c>
      <c r="J50" s="2">
        <v>24631</v>
      </c>
      <c r="K50" s="2">
        <v>17900</v>
      </c>
      <c r="L50" s="2">
        <v>19570</v>
      </c>
      <c r="M50" s="2">
        <v>23646</v>
      </c>
      <c r="N50" s="2">
        <v>24629</v>
      </c>
      <c r="O50" s="42"/>
      <c r="P50" s="35"/>
      <c r="Q50" s="12" t="s">
        <v>14</v>
      </c>
      <c r="R50" s="2">
        <v>189460</v>
      </c>
      <c r="S50" s="2">
        <v>24629</v>
      </c>
      <c r="T50" s="2">
        <v>23917</v>
      </c>
      <c r="U50" s="2">
        <v>379</v>
      </c>
      <c r="V50" s="12">
        <f t="shared" si="5"/>
        <v>238385</v>
      </c>
      <c r="W50" s="20"/>
      <c r="X50" s="64"/>
      <c r="Y50" s="64"/>
      <c r="Z50" s="64"/>
      <c r="AA50" s="64"/>
      <c r="AB50" s="32"/>
      <c r="AC50" s="21"/>
      <c r="AD50" s="5"/>
      <c r="AE50" s="18"/>
      <c r="AF50" s="7"/>
    </row>
    <row r="51" spans="1:32" x14ac:dyDescent="0.25">
      <c r="A51" s="12" t="s">
        <v>15</v>
      </c>
      <c r="B51" s="2">
        <v>54247</v>
      </c>
      <c r="C51" s="2">
        <v>48395</v>
      </c>
      <c r="D51" s="2">
        <v>47255</v>
      </c>
      <c r="E51" s="2">
        <v>49403</v>
      </c>
      <c r="F51" s="2">
        <v>62840</v>
      </c>
      <c r="G51" s="45"/>
      <c r="H51" s="46"/>
      <c r="I51" s="12" t="s">
        <v>15</v>
      </c>
      <c r="J51" s="2">
        <v>5305</v>
      </c>
      <c r="K51" s="2">
        <v>4917</v>
      </c>
      <c r="L51" s="2">
        <v>5398</v>
      </c>
      <c r="M51" s="2">
        <v>6916</v>
      </c>
      <c r="N51" s="2">
        <v>7712</v>
      </c>
      <c r="O51" s="42"/>
      <c r="P51" s="35"/>
      <c r="Q51" s="12" t="s">
        <v>15</v>
      </c>
      <c r="R51" s="2">
        <v>47364</v>
      </c>
      <c r="S51" s="2">
        <v>7712</v>
      </c>
      <c r="T51" s="2">
        <v>7747</v>
      </c>
      <c r="U51" s="2">
        <v>17</v>
      </c>
      <c r="V51" s="12">
        <f t="shared" si="5"/>
        <v>62840</v>
      </c>
      <c r="W51" s="20"/>
      <c r="X51" s="64"/>
      <c r="Y51" s="64"/>
      <c r="Z51" s="64"/>
      <c r="AA51" s="64"/>
      <c r="AB51" s="32"/>
      <c r="AC51" s="21"/>
      <c r="AD51" s="5"/>
      <c r="AE51" s="18"/>
      <c r="AF51" s="7"/>
    </row>
    <row r="52" spans="1:32" x14ac:dyDescent="0.25">
      <c r="A52" s="12" t="s">
        <v>16</v>
      </c>
      <c r="B52" s="2">
        <v>22532</v>
      </c>
      <c r="C52" s="2">
        <v>19253</v>
      </c>
      <c r="D52" s="2">
        <v>16746</v>
      </c>
      <c r="E52" s="2">
        <v>20395</v>
      </c>
      <c r="F52" s="2">
        <v>25291</v>
      </c>
      <c r="G52" s="45"/>
      <c r="H52" s="46"/>
      <c r="I52" s="12" t="s">
        <v>16</v>
      </c>
      <c r="J52" s="2">
        <v>1988</v>
      </c>
      <c r="K52" s="2">
        <v>1524</v>
      </c>
      <c r="L52" s="2">
        <v>1660</v>
      </c>
      <c r="M52" s="2">
        <v>2685</v>
      </c>
      <c r="N52" s="2">
        <v>2948</v>
      </c>
      <c r="O52" s="42"/>
      <c r="P52" s="35"/>
      <c r="Q52" s="12" t="s">
        <v>16</v>
      </c>
      <c r="R52" s="2">
        <v>19744</v>
      </c>
      <c r="S52" s="2">
        <v>2948</v>
      </c>
      <c r="T52" s="2">
        <v>2576</v>
      </c>
      <c r="U52" s="2">
        <v>23</v>
      </c>
      <c r="V52" s="12">
        <f t="shared" si="5"/>
        <v>25291</v>
      </c>
      <c r="W52" s="20"/>
      <c r="X52" s="64"/>
      <c r="Y52" s="64"/>
      <c r="Z52" s="64"/>
      <c r="AA52" s="64"/>
      <c r="AB52" s="32"/>
      <c r="AC52" s="21"/>
      <c r="AD52" s="5"/>
      <c r="AE52" s="18"/>
      <c r="AF52" s="7"/>
    </row>
    <row r="53" spans="1:32" x14ac:dyDescent="0.25">
      <c r="A53" s="12" t="s">
        <v>17</v>
      </c>
      <c r="B53" s="2">
        <v>72223</v>
      </c>
      <c r="C53" s="2">
        <v>60273</v>
      </c>
      <c r="D53" s="2">
        <v>47416</v>
      </c>
      <c r="E53" s="2">
        <v>64902</v>
      </c>
      <c r="F53" s="2">
        <v>78124</v>
      </c>
      <c r="G53" s="45"/>
      <c r="H53" s="46"/>
      <c r="I53" s="12" t="s">
        <v>17</v>
      </c>
      <c r="J53" s="2">
        <v>7896</v>
      </c>
      <c r="K53" s="2">
        <v>5807</v>
      </c>
      <c r="L53" s="2">
        <v>5989</v>
      </c>
      <c r="M53" s="2">
        <v>12659</v>
      </c>
      <c r="N53" s="2">
        <v>11881</v>
      </c>
      <c r="O53" s="42"/>
      <c r="P53" s="35"/>
      <c r="Q53" s="12" t="s">
        <v>17</v>
      </c>
      <c r="R53" s="2">
        <v>55018</v>
      </c>
      <c r="S53" s="2">
        <v>11881</v>
      </c>
      <c r="T53" s="2">
        <v>11156</v>
      </c>
      <c r="U53" s="2">
        <v>69</v>
      </c>
      <c r="V53" s="12">
        <f t="shared" si="5"/>
        <v>78124</v>
      </c>
      <c r="W53" s="20"/>
      <c r="X53" s="64"/>
      <c r="Y53" s="64"/>
      <c r="Z53" s="64"/>
      <c r="AA53" s="64"/>
      <c r="AB53" s="32"/>
      <c r="AC53" s="21"/>
      <c r="AD53" s="5"/>
      <c r="AE53" s="18"/>
      <c r="AF53" s="7"/>
    </row>
    <row r="54" spans="1:32" x14ac:dyDescent="0.25">
      <c r="A54" s="13" t="s">
        <v>18</v>
      </c>
      <c r="B54" s="13">
        <f>SUM(B36:B53)</f>
        <v>1756530</v>
      </c>
      <c r="C54" s="13">
        <f t="shared" ref="C54:F54" si="6">SUM(C36:C53)</f>
        <v>1556766</v>
      </c>
      <c r="D54" s="13">
        <f t="shared" si="6"/>
        <v>1463022</v>
      </c>
      <c r="E54" s="13">
        <f t="shared" si="6"/>
        <v>1595203</v>
      </c>
      <c r="F54" s="13">
        <f t="shared" si="6"/>
        <v>1950114</v>
      </c>
      <c r="G54" s="45"/>
      <c r="H54" s="46"/>
      <c r="I54" s="13" t="s">
        <v>18</v>
      </c>
      <c r="J54" s="13">
        <f>SUM(J36:J53)</f>
        <v>201012</v>
      </c>
      <c r="K54" s="13">
        <f>SUM(K36:K53)</f>
        <v>164889</v>
      </c>
      <c r="L54" s="13">
        <f>SUM(L36:L53)</f>
        <v>175894</v>
      </c>
      <c r="M54" s="13">
        <f>SUM(M36:M53)</f>
        <v>223933</v>
      </c>
      <c r="N54" s="13">
        <f>SUM(N36:N53)</f>
        <v>234445</v>
      </c>
      <c r="O54" s="42"/>
      <c r="P54" s="35"/>
      <c r="Q54" s="13" t="s">
        <v>18</v>
      </c>
      <c r="R54" s="13">
        <f>SUM(R36:R53)</f>
        <v>1528376</v>
      </c>
      <c r="S54" s="13">
        <f t="shared" ref="S54:V54" si="7">SUM(S36:S53)</f>
        <v>234445</v>
      </c>
      <c r="T54" s="13">
        <f t="shared" si="7"/>
        <v>185670</v>
      </c>
      <c r="U54" s="13">
        <f t="shared" si="7"/>
        <v>1623</v>
      </c>
      <c r="V54" s="13">
        <f t="shared" si="7"/>
        <v>1950114</v>
      </c>
      <c r="W54" s="20"/>
      <c r="X54" s="82"/>
      <c r="Y54" s="82"/>
      <c r="Z54" s="82"/>
      <c r="AA54" s="82"/>
      <c r="AC54" s="21"/>
      <c r="AD54" s="5"/>
      <c r="AE54" s="18"/>
      <c r="AF54" s="7"/>
    </row>
    <row r="55" spans="1:32" s="20" customFormat="1" x14ac:dyDescent="0.25">
      <c r="A55" s="50" t="s">
        <v>44</v>
      </c>
      <c r="B55" s="70"/>
      <c r="C55" s="70"/>
      <c r="D55" s="70"/>
      <c r="E55" s="70"/>
      <c r="F55" s="70"/>
      <c r="G55" s="47"/>
      <c r="H55" s="47"/>
      <c r="I55" s="47"/>
      <c r="J55" s="47"/>
      <c r="K55" s="71"/>
      <c r="L55" s="71"/>
      <c r="M55" s="71"/>
      <c r="N55" s="71"/>
      <c r="R55" s="42"/>
      <c r="T55" s="42"/>
    </row>
    <row r="56" spans="1:32" s="20" customFormat="1" x14ac:dyDescent="0.25">
      <c r="A56" s="40" t="s">
        <v>48</v>
      </c>
      <c r="C56" s="40"/>
      <c r="D56" s="48"/>
      <c r="F56" s="48"/>
      <c r="G56" s="48"/>
      <c r="H56" s="48"/>
      <c r="I56" s="40" t="s">
        <v>47</v>
      </c>
      <c r="K56" s="40"/>
      <c r="L56" s="48"/>
      <c r="M56" s="48"/>
      <c r="N56" s="71"/>
      <c r="Q56" s="53" t="s">
        <v>66</v>
      </c>
    </row>
    <row r="57" spans="1:32" ht="15" customHeight="1" x14ac:dyDescent="0.25">
      <c r="A57" s="89" t="s">
        <v>0</v>
      </c>
      <c r="B57" s="89" t="s">
        <v>21</v>
      </c>
      <c r="C57" s="89"/>
      <c r="D57" s="89"/>
      <c r="E57" s="89"/>
      <c r="F57" s="89"/>
      <c r="G57" s="40"/>
      <c r="H57" s="40"/>
      <c r="I57" s="89" t="s">
        <v>0</v>
      </c>
      <c r="J57" s="89" t="s">
        <v>30</v>
      </c>
      <c r="K57" s="89"/>
      <c r="L57" s="89"/>
      <c r="M57" s="89"/>
      <c r="N57" s="89"/>
      <c r="O57" s="20"/>
      <c r="P57" s="20"/>
      <c r="Q57" s="89" t="s">
        <v>0</v>
      </c>
      <c r="R57" s="89" t="str">
        <f>+R3</f>
        <v>1T2024</v>
      </c>
      <c r="S57" s="89"/>
      <c r="T57" s="89"/>
      <c r="U57" s="89"/>
      <c r="V57" s="89"/>
      <c r="W57" s="20"/>
      <c r="X57" s="20"/>
      <c r="Y57" s="20"/>
      <c r="Z57" s="20"/>
      <c r="AA57" s="20"/>
    </row>
    <row r="58" spans="1:32" ht="25.5" x14ac:dyDescent="0.25">
      <c r="A58" s="89" t="s">
        <v>0</v>
      </c>
      <c r="B58" s="8" t="str">
        <f>+B35</f>
        <v>1T2023</v>
      </c>
      <c r="C58" s="8" t="str">
        <f t="shared" ref="C58:F58" si="8">+C35</f>
        <v>2T2023</v>
      </c>
      <c r="D58" s="8" t="str">
        <f t="shared" si="8"/>
        <v>3T2023</v>
      </c>
      <c r="E58" s="8" t="str">
        <f t="shared" si="8"/>
        <v>4T2023</v>
      </c>
      <c r="F58" s="8" t="str">
        <f t="shared" si="8"/>
        <v>1T2024</v>
      </c>
      <c r="G58" s="43"/>
      <c r="H58" s="43"/>
      <c r="I58" s="89"/>
      <c r="J58" s="31" t="str">
        <f>+J35</f>
        <v>1T2023</v>
      </c>
      <c r="K58" s="31" t="str">
        <f t="shared" ref="K58:N58" si="9">+K35</f>
        <v>2T2023</v>
      </c>
      <c r="L58" s="31" t="str">
        <f t="shared" si="9"/>
        <v>3T2023</v>
      </c>
      <c r="M58" s="31" t="str">
        <f t="shared" si="9"/>
        <v>4T2023</v>
      </c>
      <c r="N58" s="31" t="str">
        <f t="shared" si="9"/>
        <v>1T2024</v>
      </c>
      <c r="O58" s="43"/>
      <c r="P58" s="43"/>
      <c r="Q58" s="89"/>
      <c r="R58" s="8" t="s">
        <v>35</v>
      </c>
      <c r="S58" s="8" t="s">
        <v>36</v>
      </c>
      <c r="T58" s="8" t="s">
        <v>37</v>
      </c>
      <c r="U58" s="8" t="s">
        <v>38</v>
      </c>
      <c r="V58" s="8" t="s">
        <v>39</v>
      </c>
      <c r="W58" s="20"/>
      <c r="X58" s="20"/>
      <c r="Y58" s="20"/>
      <c r="Z58" s="20"/>
      <c r="AA58" s="20"/>
    </row>
    <row r="59" spans="1:32" x14ac:dyDescent="0.25">
      <c r="A59" s="12" t="s">
        <v>1</v>
      </c>
      <c r="B59" s="6">
        <v>0.19031613465184199</v>
      </c>
      <c r="C59" s="6">
        <v>0.19865670242027383</v>
      </c>
      <c r="D59" s="6">
        <v>0.21486348120534074</v>
      </c>
      <c r="E59" s="6">
        <v>0.21228520758799976</v>
      </c>
      <c r="F59" s="14">
        <v>0.20337631543591811</v>
      </c>
      <c r="G59" s="45"/>
      <c r="H59" s="45"/>
      <c r="I59" s="12" t="s">
        <v>1</v>
      </c>
      <c r="J59" s="6">
        <v>0.17166636817702427</v>
      </c>
      <c r="K59" s="6">
        <v>0.18390553645179483</v>
      </c>
      <c r="L59" s="6">
        <v>0.17729427950924989</v>
      </c>
      <c r="M59" s="14">
        <v>0.1689746486672353</v>
      </c>
      <c r="N59" s="14">
        <v>0.15375034656315981</v>
      </c>
      <c r="O59" s="35"/>
      <c r="P59" s="35"/>
      <c r="Q59" s="12" t="s">
        <v>1</v>
      </c>
      <c r="R59" s="6">
        <v>0.84257211799085741</v>
      </c>
      <c r="S59" s="6">
        <v>9.0885939985930655E-2</v>
      </c>
      <c r="T59" s="6">
        <v>6.6146084158877683E-2</v>
      </c>
      <c r="U59" s="6">
        <v>3.9585786433421499E-4</v>
      </c>
      <c r="V59" s="69">
        <f>SUM(R59:U59)</f>
        <v>1</v>
      </c>
      <c r="W59" s="20"/>
      <c r="X59" s="20"/>
      <c r="Y59" s="20"/>
      <c r="Z59" s="20"/>
      <c r="AA59" s="20"/>
    </row>
    <row r="60" spans="1:32" x14ac:dyDescent="0.25">
      <c r="A60" s="12" t="s">
        <v>2</v>
      </c>
      <c r="B60" s="6">
        <v>3.1642499701115268E-2</v>
      </c>
      <c r="C60" s="6">
        <v>3.2744805577716883E-2</v>
      </c>
      <c r="D60" s="6">
        <v>2.9614728965114672E-2</v>
      </c>
      <c r="E60" s="6">
        <v>2.9756087469745229E-2</v>
      </c>
      <c r="F60" s="14">
        <v>3.03710449748066E-2</v>
      </c>
      <c r="G60" s="45"/>
      <c r="H60" s="45"/>
      <c r="I60" s="12" t="s">
        <v>2</v>
      </c>
      <c r="J60" s="6">
        <v>2.769486398821961E-2</v>
      </c>
      <c r="K60" s="6">
        <v>3.0099036321404097E-2</v>
      </c>
      <c r="L60" s="6">
        <v>2.6982159709825235E-2</v>
      </c>
      <c r="M60" s="14">
        <v>2.5395988978846352E-2</v>
      </c>
      <c r="N60" s="14">
        <v>2.5673398878201709E-2</v>
      </c>
      <c r="O60" s="35"/>
      <c r="P60" s="35"/>
      <c r="Q60" s="12" t="s">
        <v>2</v>
      </c>
      <c r="R60" s="6">
        <v>0.81478042109173177</v>
      </c>
      <c r="S60" s="6">
        <v>0.10162594762523849</v>
      </c>
      <c r="T60" s="6">
        <v>8.2918263629763456E-2</v>
      </c>
      <c r="U60" s="6">
        <v>6.7536765326624683E-4</v>
      </c>
      <c r="V60" s="69">
        <f t="shared" ref="V60:V77" si="10">SUM(R60:U60)</f>
        <v>1</v>
      </c>
      <c r="W60" s="20"/>
      <c r="X60" s="20"/>
      <c r="Y60" s="20"/>
      <c r="Z60" s="20"/>
      <c r="AA60" s="20"/>
    </row>
    <row r="61" spans="1:32" x14ac:dyDescent="0.25">
      <c r="A61" s="12" t="s">
        <v>3</v>
      </c>
      <c r="B61" s="6">
        <v>3.0664434993993839E-2</v>
      </c>
      <c r="C61" s="6">
        <v>3.0114994803329468E-2</v>
      </c>
      <c r="D61" s="6">
        <v>2.382465882262878E-2</v>
      </c>
      <c r="E61" s="6">
        <v>2.4011364070905081E-2</v>
      </c>
      <c r="F61" s="14">
        <v>2.2618677677305018E-2</v>
      </c>
      <c r="G61" s="45"/>
      <c r="H61" s="45"/>
      <c r="I61" s="12" t="s">
        <v>3</v>
      </c>
      <c r="J61" s="6">
        <v>1.2586313254930055E-2</v>
      </c>
      <c r="K61" s="6">
        <v>1.396697172036946E-2</v>
      </c>
      <c r="L61" s="6">
        <v>1.2473421492489796E-2</v>
      </c>
      <c r="M61" s="14">
        <v>1.4736550664707748E-2</v>
      </c>
      <c r="N61" s="14">
        <v>1.3593806649747275E-2</v>
      </c>
      <c r="O61" s="35"/>
      <c r="P61" s="35"/>
      <c r="Q61" s="12" t="s">
        <v>3</v>
      </c>
      <c r="R61" s="6">
        <v>0.84536035729669678</v>
      </c>
      <c r="S61" s="6">
        <v>7.2252828220997989E-2</v>
      </c>
      <c r="T61" s="6">
        <v>8.1502641184338795E-2</v>
      </c>
      <c r="U61" s="6">
        <v>8.8417329796640137E-4</v>
      </c>
      <c r="V61" s="69">
        <f t="shared" si="10"/>
        <v>1</v>
      </c>
      <c r="W61" s="20"/>
      <c r="X61" s="20"/>
      <c r="Y61" s="20"/>
      <c r="Z61" s="20"/>
      <c r="AA61" s="20"/>
    </row>
    <row r="62" spans="1:32" x14ac:dyDescent="0.25">
      <c r="A62" s="12" t="s">
        <v>4</v>
      </c>
      <c r="B62" s="6">
        <v>2.1263513859712046E-2</v>
      </c>
      <c r="C62" s="6">
        <v>2.2481220684418855E-2</v>
      </c>
      <c r="D62" s="6">
        <v>2.1959341691375797E-2</v>
      </c>
      <c r="E62" s="6">
        <v>2.1156554996448727E-2</v>
      </c>
      <c r="F62" s="14">
        <v>2.3985777241740738E-2</v>
      </c>
      <c r="G62" s="45"/>
      <c r="H62" s="45"/>
      <c r="I62" s="12" t="s">
        <v>4</v>
      </c>
      <c r="J62" s="6">
        <v>2.3307066244801306E-2</v>
      </c>
      <c r="K62" s="6">
        <v>2.4125320670269089E-2</v>
      </c>
      <c r="L62" s="6">
        <v>2.025651813023753E-2</v>
      </c>
      <c r="M62" s="14">
        <v>1.8483207030674353E-2</v>
      </c>
      <c r="N62" s="14">
        <v>2.1041182366866428E-2</v>
      </c>
      <c r="O62" s="35"/>
      <c r="P62" s="35"/>
      <c r="Q62" s="12" t="s">
        <v>4</v>
      </c>
      <c r="R62" s="6">
        <v>0.84324959914484232</v>
      </c>
      <c r="S62" s="6">
        <v>0.10546231961517905</v>
      </c>
      <c r="T62" s="6">
        <v>5.1052912880812401E-2</v>
      </c>
      <c r="U62" s="6">
        <v>2.3516835916622127E-4</v>
      </c>
      <c r="V62" s="69">
        <f t="shared" si="10"/>
        <v>1</v>
      </c>
      <c r="W62" s="20"/>
      <c r="X62" s="20"/>
      <c r="Y62" s="20"/>
      <c r="Z62" s="20"/>
      <c r="AA62" s="20"/>
    </row>
    <row r="63" spans="1:32" x14ac:dyDescent="0.25">
      <c r="A63" s="12" t="s">
        <v>5</v>
      </c>
      <c r="B63" s="6">
        <v>2.831434703648671E-2</v>
      </c>
      <c r="C63" s="6">
        <v>3.252768881129213E-2</v>
      </c>
      <c r="D63" s="6">
        <v>3.419087341133626E-2</v>
      </c>
      <c r="E63" s="6">
        <v>3.2476744339121733E-2</v>
      </c>
      <c r="F63" s="14">
        <v>3.1615587601545349E-2</v>
      </c>
      <c r="G63" s="45"/>
      <c r="H63" s="45"/>
      <c r="I63" s="12" t="s">
        <v>5</v>
      </c>
      <c r="J63" s="6">
        <v>5.4708176626271067E-2</v>
      </c>
      <c r="K63" s="6">
        <v>5.8718289273389977E-2</v>
      </c>
      <c r="L63" s="6">
        <v>5.4430509284000589E-2</v>
      </c>
      <c r="M63" s="14">
        <v>4.5424301018608247E-2</v>
      </c>
      <c r="N63" s="14">
        <v>5.2980443174305274E-2</v>
      </c>
      <c r="O63" s="35"/>
      <c r="P63" s="35"/>
      <c r="Q63" s="12" t="s">
        <v>5</v>
      </c>
      <c r="R63" s="6">
        <v>0.68167515489668151</v>
      </c>
      <c r="S63" s="6">
        <v>0.20146300321147045</v>
      </c>
      <c r="T63" s="6">
        <v>0.116748305057255</v>
      </c>
      <c r="U63" s="6">
        <v>1.1353683459305155E-4</v>
      </c>
      <c r="V63" s="69">
        <f t="shared" si="10"/>
        <v>1</v>
      </c>
      <c r="W63" s="20"/>
      <c r="X63" s="20"/>
      <c r="Y63" s="20"/>
      <c r="Z63" s="20"/>
      <c r="AA63" s="20"/>
    </row>
    <row r="64" spans="1:32" x14ac:dyDescent="0.25">
      <c r="A64" s="12" t="s">
        <v>6</v>
      </c>
      <c r="B64" s="6">
        <v>1.7516353264675242E-2</v>
      </c>
      <c r="C64" s="6">
        <v>1.7474687910707196E-2</v>
      </c>
      <c r="D64" s="6">
        <v>1.4650497395117777E-2</v>
      </c>
      <c r="E64" s="6">
        <v>1.5532192454502656E-2</v>
      </c>
      <c r="F64" s="14">
        <v>1.3995079262032886E-2</v>
      </c>
      <c r="G64" s="45"/>
      <c r="H64" s="45"/>
      <c r="I64" s="12" t="s">
        <v>6</v>
      </c>
      <c r="J64" s="6">
        <v>8.8303185879449984E-3</v>
      </c>
      <c r="K64" s="6">
        <v>1.3700125538998962E-2</v>
      </c>
      <c r="L64" s="6">
        <v>8.6699944284625973E-3</v>
      </c>
      <c r="M64" s="14">
        <v>1.1030084891463071E-2</v>
      </c>
      <c r="N64" s="14">
        <v>9.6483183689138174E-3</v>
      </c>
      <c r="O64" s="35"/>
      <c r="P64" s="35"/>
      <c r="Q64" s="12" t="s">
        <v>6</v>
      </c>
      <c r="R64" s="6">
        <v>0.83845082808148907</v>
      </c>
      <c r="S64" s="6">
        <v>8.2881430455811228E-2</v>
      </c>
      <c r="T64" s="6">
        <v>7.6579217353070494E-2</v>
      </c>
      <c r="U64" s="6">
        <v>2.0885241096291955E-3</v>
      </c>
      <c r="V64" s="69">
        <f t="shared" si="10"/>
        <v>1</v>
      </c>
      <c r="W64" s="20"/>
      <c r="X64" s="20"/>
      <c r="Y64" s="20"/>
      <c r="Z64" s="20"/>
      <c r="AA64" s="20"/>
    </row>
    <row r="65" spans="1:27" x14ac:dyDescent="0.25">
      <c r="A65" s="12" t="s">
        <v>7</v>
      </c>
      <c r="B65" s="6">
        <v>6.2351340426864327E-2</v>
      </c>
      <c r="C65" s="6">
        <v>5.9075673543743892E-2</v>
      </c>
      <c r="D65" s="6">
        <v>5.8824816031474575E-2</v>
      </c>
      <c r="E65" s="6">
        <v>6.3182554195296781E-2</v>
      </c>
      <c r="F65" s="14">
        <v>6.2763510235811851E-2</v>
      </c>
      <c r="G65" s="45"/>
      <c r="H65" s="45"/>
      <c r="I65" s="12" t="s">
        <v>7</v>
      </c>
      <c r="J65" s="6">
        <v>5.9364615047857838E-2</v>
      </c>
      <c r="K65" s="6">
        <v>5.2392821837721135E-2</v>
      </c>
      <c r="L65" s="6">
        <v>6.0172603954654506E-2</v>
      </c>
      <c r="M65" s="14">
        <v>6.9342169309570267E-2</v>
      </c>
      <c r="N65" s="14">
        <v>7.1244854870012156E-2</v>
      </c>
      <c r="O65" s="35"/>
      <c r="P65" s="35"/>
      <c r="Q65" s="12" t="s">
        <v>7</v>
      </c>
      <c r="R65" s="6">
        <v>0.74652766430275497</v>
      </c>
      <c r="S65" s="6">
        <v>0.13646687800254911</v>
      </c>
      <c r="T65" s="6">
        <v>0.1158943102715775</v>
      </c>
      <c r="U65" s="6">
        <v>1.1111474231184026E-3</v>
      </c>
      <c r="V65" s="69">
        <f t="shared" si="10"/>
        <v>0.99999999999999989</v>
      </c>
      <c r="W65" s="20"/>
      <c r="X65" s="20"/>
      <c r="Y65" s="20"/>
      <c r="Z65" s="20"/>
      <c r="AA65" s="20"/>
    </row>
    <row r="66" spans="1:27" x14ac:dyDescent="0.25">
      <c r="A66" s="12" t="s">
        <v>8</v>
      </c>
      <c r="B66" s="6">
        <v>5.1329610083516934E-2</v>
      </c>
      <c r="C66" s="6">
        <v>4.6870884898565363E-2</v>
      </c>
      <c r="D66" s="6">
        <v>4.7321913135961048E-2</v>
      </c>
      <c r="E66" s="6">
        <v>4.9213172242028133E-2</v>
      </c>
      <c r="F66" s="14">
        <v>5.0660115254800492E-2</v>
      </c>
      <c r="G66" s="45"/>
      <c r="H66" s="45"/>
      <c r="I66" s="12" t="s">
        <v>8</v>
      </c>
      <c r="J66" s="6">
        <v>5.3713211151573043E-2</v>
      </c>
      <c r="K66" s="6">
        <v>4.8911692108024186E-2</v>
      </c>
      <c r="L66" s="6">
        <v>5.1701593004877935E-2</v>
      </c>
      <c r="M66" s="14">
        <v>5.3029254285880151E-2</v>
      </c>
      <c r="N66" s="14">
        <v>5.2882339141376446E-2</v>
      </c>
      <c r="O66" s="35"/>
      <c r="P66" s="35"/>
      <c r="Q66" s="12" t="s">
        <v>8</v>
      </c>
      <c r="R66" s="6">
        <v>0.77368841921998521</v>
      </c>
      <c r="S66" s="6">
        <v>0.12549472128592107</v>
      </c>
      <c r="T66" s="6">
        <v>9.9470610265909531E-2</v>
      </c>
      <c r="U66" s="6">
        <v>1.346249228184183E-3</v>
      </c>
      <c r="V66" s="69">
        <f t="shared" si="10"/>
        <v>1</v>
      </c>
      <c r="W66" s="20"/>
      <c r="X66" s="20"/>
      <c r="Y66" s="20"/>
      <c r="Z66" s="20"/>
      <c r="AA66" s="20"/>
    </row>
    <row r="67" spans="1:27" x14ac:dyDescent="0.25">
      <c r="A67" s="12" t="s">
        <v>9</v>
      </c>
      <c r="B67" s="6">
        <v>0.15705681087143403</v>
      </c>
      <c r="C67" s="6">
        <v>0.1585479127884345</v>
      </c>
      <c r="D67" s="6">
        <v>0.15366412808556534</v>
      </c>
      <c r="E67" s="6">
        <v>0.14646787900975614</v>
      </c>
      <c r="F67" s="14">
        <v>0.14523868860999922</v>
      </c>
      <c r="G67" s="45"/>
      <c r="H67" s="45"/>
      <c r="I67" s="12" t="s">
        <v>9</v>
      </c>
      <c r="J67" s="6">
        <v>0.15177700833781069</v>
      </c>
      <c r="K67" s="6">
        <v>0.16465622327747759</v>
      </c>
      <c r="L67" s="6">
        <v>0.14595722423732474</v>
      </c>
      <c r="M67" s="14">
        <v>0.13624164370592989</v>
      </c>
      <c r="N67" s="14">
        <v>0.13613427456333041</v>
      </c>
      <c r="O67" s="35"/>
      <c r="P67" s="35"/>
      <c r="Q67" s="12" t="s">
        <v>9</v>
      </c>
      <c r="R67" s="6">
        <v>0.80482078296237713</v>
      </c>
      <c r="S67" s="6">
        <v>0.11268500734380296</v>
      </c>
      <c r="T67" s="6">
        <v>8.141382329680262E-2</v>
      </c>
      <c r="U67" s="6">
        <v>1.0803863970172863E-3</v>
      </c>
      <c r="V67" s="69">
        <f t="shared" si="10"/>
        <v>0.99999999999999989</v>
      </c>
      <c r="W67" s="20"/>
      <c r="X67" s="20"/>
      <c r="Y67" s="20"/>
      <c r="Z67" s="20"/>
      <c r="AA67" s="20"/>
    </row>
    <row r="68" spans="1:27" x14ac:dyDescent="0.25">
      <c r="A68" s="12" t="s">
        <v>41</v>
      </c>
      <c r="B68" s="6">
        <v>5.6474981924589955E-4</v>
      </c>
      <c r="C68" s="6">
        <v>6.9631531007229084E-4</v>
      </c>
      <c r="D68" s="6">
        <v>7.3819805853910609E-4</v>
      </c>
      <c r="E68" s="6">
        <v>6.2061066836007709E-4</v>
      </c>
      <c r="F68" s="14">
        <v>8.0559392938053874E-4</v>
      </c>
      <c r="G68" s="45"/>
      <c r="H68" s="45"/>
      <c r="I68" s="12" t="s">
        <v>41</v>
      </c>
      <c r="J68" s="6">
        <v>1.5421964857819433E-4</v>
      </c>
      <c r="K68" s="6">
        <v>6.671154534262443E-5</v>
      </c>
      <c r="L68" s="6">
        <v>1.1370484496344389E-4</v>
      </c>
      <c r="M68" s="14">
        <v>1.2503739957933846E-4</v>
      </c>
      <c r="N68" s="14">
        <v>7.6777069248651071E-5</v>
      </c>
      <c r="O68" s="35"/>
      <c r="P68" s="35"/>
      <c r="Q68" s="12" t="s">
        <v>41</v>
      </c>
      <c r="R68" s="6">
        <v>0.90197326543602796</v>
      </c>
      <c r="S68" s="6">
        <v>1.1457670273711012E-2</v>
      </c>
      <c r="T68" s="6">
        <v>8.4022915340547427E-2</v>
      </c>
      <c r="U68" s="6">
        <v>2.546148949713558E-3</v>
      </c>
      <c r="V68" s="69">
        <f t="shared" si="10"/>
        <v>1</v>
      </c>
      <c r="W68" s="20"/>
      <c r="X68" s="20"/>
      <c r="Y68" s="20"/>
      <c r="Z68" s="20"/>
      <c r="AA68" s="20"/>
    </row>
    <row r="69" spans="1:27" x14ac:dyDescent="0.25">
      <c r="A69" s="12" t="s">
        <v>10</v>
      </c>
      <c r="B69" s="6">
        <v>0.10570272070502638</v>
      </c>
      <c r="C69" s="6">
        <v>0.11048031624534452</v>
      </c>
      <c r="D69" s="6">
        <v>0.11459226177049969</v>
      </c>
      <c r="E69" s="6">
        <v>0.11224715600459628</v>
      </c>
      <c r="F69" s="14">
        <v>0.11232163863240816</v>
      </c>
      <c r="G69" s="45"/>
      <c r="H69" s="45"/>
      <c r="I69" s="12" t="s">
        <v>10</v>
      </c>
      <c r="J69" s="6">
        <v>0.11880882733369152</v>
      </c>
      <c r="K69" s="6">
        <v>0.12555719302075943</v>
      </c>
      <c r="L69" s="6">
        <v>0.13369984195026549</v>
      </c>
      <c r="M69" s="14">
        <v>0.1355584036296571</v>
      </c>
      <c r="N69" s="14">
        <v>0.12538975026125532</v>
      </c>
      <c r="O69" s="35"/>
      <c r="P69" s="35"/>
      <c r="Q69" s="12" t="s">
        <v>10</v>
      </c>
      <c r="R69" s="6">
        <v>0.73673301680058434</v>
      </c>
      <c r="S69" s="6">
        <v>0.13420836376917458</v>
      </c>
      <c r="T69" s="6">
        <v>0.12877100073046019</v>
      </c>
      <c r="U69" s="6">
        <v>2.8761869978086196E-4</v>
      </c>
      <c r="V69" s="69">
        <f t="shared" si="10"/>
        <v>1</v>
      </c>
      <c r="W69" s="20"/>
      <c r="X69" s="20"/>
      <c r="Y69" s="20"/>
      <c r="Z69" s="20"/>
      <c r="AA69" s="20"/>
    </row>
    <row r="70" spans="1:27" x14ac:dyDescent="0.25">
      <c r="A70" s="12" t="s">
        <v>11</v>
      </c>
      <c r="B70" s="6">
        <v>2.7068709330327408E-2</v>
      </c>
      <c r="C70" s="6">
        <v>2.7736988089410997E-2</v>
      </c>
      <c r="D70" s="6">
        <v>3.0683749116554637E-2</v>
      </c>
      <c r="E70" s="6">
        <v>3.0502700910166294E-2</v>
      </c>
      <c r="F70" s="14">
        <v>3.0186440382459691E-2</v>
      </c>
      <c r="G70" s="45"/>
      <c r="H70" s="45"/>
      <c r="I70" s="12" t="s">
        <v>11</v>
      </c>
      <c r="J70" s="6">
        <v>2.3162796250970091E-2</v>
      </c>
      <c r="K70" s="6">
        <v>2.7697420689069618E-2</v>
      </c>
      <c r="L70" s="6">
        <v>3.4532161415397909E-2</v>
      </c>
      <c r="M70" s="14">
        <v>3.2375755248221567E-2</v>
      </c>
      <c r="N70" s="14">
        <v>3.2416984793874899E-2</v>
      </c>
      <c r="O70" s="35"/>
      <c r="P70" s="35"/>
      <c r="Q70" s="12" t="s">
        <v>11</v>
      </c>
      <c r="R70" s="6">
        <v>0.71753274330269934</v>
      </c>
      <c r="S70" s="6">
        <v>0.12910459170672872</v>
      </c>
      <c r="T70" s="6">
        <v>0.1524113679990487</v>
      </c>
      <c r="U70" s="6">
        <v>9.5129699152326434E-4</v>
      </c>
      <c r="V70" s="69">
        <f t="shared" si="10"/>
        <v>1</v>
      </c>
      <c r="W70" s="20"/>
      <c r="X70" s="20"/>
      <c r="Y70" s="20"/>
      <c r="Z70" s="20"/>
      <c r="AA70" s="20"/>
    </row>
    <row r="71" spans="1:27" x14ac:dyDescent="0.25">
      <c r="A71" s="12" t="s">
        <v>12</v>
      </c>
      <c r="B71" s="6">
        <v>5.3317051231689755E-2</v>
      </c>
      <c r="C71" s="6">
        <v>4.8440806132713586E-2</v>
      </c>
      <c r="D71" s="6">
        <v>5.0436015316242679E-2</v>
      </c>
      <c r="E71" s="6">
        <v>5.2872267667500625E-2</v>
      </c>
      <c r="F71" s="14">
        <v>5.6327989030384891E-2</v>
      </c>
      <c r="G71" s="45"/>
      <c r="H71" s="45"/>
      <c r="I71" s="12" t="s">
        <v>12</v>
      </c>
      <c r="J71" s="6">
        <v>8.8054444510775473E-2</v>
      </c>
      <c r="K71" s="6">
        <v>6.7390790167931147E-2</v>
      </c>
      <c r="L71" s="6">
        <v>8.1941396522905843E-2</v>
      </c>
      <c r="M71" s="14">
        <v>7.2048335886180245E-2</v>
      </c>
      <c r="N71" s="14">
        <v>9.1620635970056943E-2</v>
      </c>
      <c r="O71" s="35"/>
      <c r="P71" s="35"/>
      <c r="Q71" s="12" t="s">
        <v>12</v>
      </c>
      <c r="R71" s="6">
        <v>0.73503814431112646</v>
      </c>
      <c r="S71" s="6">
        <v>0.19554649236203411</v>
      </c>
      <c r="T71" s="6">
        <v>6.8359339438850752E-2</v>
      </c>
      <c r="U71" s="6">
        <v>1.0560238879886387E-3</v>
      </c>
      <c r="V71" s="69">
        <f t="shared" si="10"/>
        <v>1</v>
      </c>
      <c r="W71" s="20"/>
      <c r="X71" s="20"/>
      <c r="Y71" s="20"/>
      <c r="Z71" s="20"/>
      <c r="AA71" s="20"/>
    </row>
    <row r="72" spans="1:27" x14ac:dyDescent="0.25">
      <c r="A72" s="12" t="s">
        <v>13</v>
      </c>
      <c r="B72" s="6">
        <v>7.8108543548928858E-3</v>
      </c>
      <c r="C72" s="6">
        <v>6.8314698548144039E-3</v>
      </c>
      <c r="D72" s="6">
        <v>6.6478836271771716E-3</v>
      </c>
      <c r="E72" s="6">
        <v>8.2936152953573938E-3</v>
      </c>
      <c r="F72" s="14">
        <v>8.2379799334808112E-3</v>
      </c>
      <c r="G72" s="45"/>
      <c r="H72" s="45"/>
      <c r="I72" s="12" t="s">
        <v>13</v>
      </c>
      <c r="J72" s="6">
        <v>8.0741448271744974E-3</v>
      </c>
      <c r="K72" s="6">
        <v>5.9737156511350063E-3</v>
      </c>
      <c r="L72" s="6">
        <v>6.3390451067119966E-3</v>
      </c>
      <c r="M72" s="14">
        <v>1.2235802673120978E-2</v>
      </c>
      <c r="N72" s="14">
        <v>1.2348311970824713E-2</v>
      </c>
      <c r="O72" s="35"/>
      <c r="P72" s="35"/>
      <c r="Q72" s="12" t="s">
        <v>13</v>
      </c>
      <c r="R72" s="6">
        <v>0.6966697790227202</v>
      </c>
      <c r="S72" s="6">
        <v>0.18020541549953314</v>
      </c>
      <c r="T72" s="6">
        <v>0.12250233426704014</v>
      </c>
      <c r="U72" s="6">
        <v>6.2247121070650485E-4</v>
      </c>
      <c r="V72" s="69">
        <f t="shared" si="10"/>
        <v>1</v>
      </c>
      <c r="W72" s="20"/>
      <c r="X72" s="20"/>
      <c r="Y72" s="20"/>
      <c r="Z72" s="20"/>
      <c r="AA72" s="20"/>
    </row>
    <row r="73" spans="1:27" x14ac:dyDescent="0.25">
      <c r="A73" s="12" t="s">
        <v>14</v>
      </c>
      <c r="B73" s="6">
        <v>0.1302533973231314</v>
      </c>
      <c r="C73" s="6">
        <v>0.12514854512495777</v>
      </c>
      <c r="D73" s="6">
        <v>0.12183207087794989</v>
      </c>
      <c r="E73" s="6">
        <v>0.11694122942346523</v>
      </c>
      <c r="F73" s="14">
        <v>0.12224157151838302</v>
      </c>
      <c r="G73" s="45"/>
      <c r="H73" s="45"/>
      <c r="I73" s="12" t="s">
        <v>14</v>
      </c>
      <c r="J73" s="6">
        <v>0.12253497303643564</v>
      </c>
      <c r="K73" s="6">
        <v>0.10855787833027067</v>
      </c>
      <c r="L73" s="6">
        <v>0.11126019079672984</v>
      </c>
      <c r="M73" s="14">
        <v>0.10559408394475134</v>
      </c>
      <c r="N73" s="14">
        <v>0.10505235769583485</v>
      </c>
      <c r="O73" s="35"/>
      <c r="P73" s="35"/>
      <c r="Q73" s="12" t="s">
        <v>14</v>
      </c>
      <c r="R73" s="6">
        <v>0.79476477127336032</v>
      </c>
      <c r="S73" s="6">
        <v>0.10331606434968643</v>
      </c>
      <c r="T73" s="6">
        <v>0.10032929924282148</v>
      </c>
      <c r="U73" s="6">
        <v>1.5898651341317617E-3</v>
      </c>
      <c r="V73" s="69">
        <f t="shared" si="10"/>
        <v>1</v>
      </c>
      <c r="W73" s="20"/>
      <c r="X73" s="20"/>
      <c r="Y73" s="20"/>
      <c r="Z73" s="20"/>
      <c r="AA73" s="20"/>
    </row>
    <row r="74" spans="1:27" x14ac:dyDescent="0.25">
      <c r="A74" s="12" t="s">
        <v>15</v>
      </c>
      <c r="B74" s="6">
        <v>3.0883047827250317E-2</v>
      </c>
      <c r="C74" s="6">
        <v>3.1086881393863945E-2</v>
      </c>
      <c r="D74" s="6">
        <v>3.2299582644690239E-2</v>
      </c>
      <c r="E74" s="6">
        <v>3.0969726110093826E-2</v>
      </c>
      <c r="F74" s="14">
        <v>3.2223757175221551E-2</v>
      </c>
      <c r="G74" s="45"/>
      <c r="H74" s="45"/>
      <c r="I74" s="12" t="s">
        <v>15</v>
      </c>
      <c r="J74" s="6">
        <v>2.6391459216365192E-2</v>
      </c>
      <c r="K74" s="6">
        <v>2.982006076815312E-2</v>
      </c>
      <c r="L74" s="6">
        <v>3.0688937655633505E-2</v>
      </c>
      <c r="M74" s="14">
        <v>3.0884237696096599E-2</v>
      </c>
      <c r="N74" s="14">
        <v>3.2894708780310949E-2</v>
      </c>
      <c r="O74" s="35"/>
      <c r="P74" s="35"/>
      <c r="Q74" s="12" t="s">
        <v>15</v>
      </c>
      <c r="R74" s="6">
        <v>0.75372374283895605</v>
      </c>
      <c r="S74" s="6">
        <v>0.1227243793761935</v>
      </c>
      <c r="T74" s="6">
        <v>0.12328134945894335</v>
      </c>
      <c r="U74" s="6">
        <v>2.7052832590706557E-4</v>
      </c>
      <c r="V74" s="69">
        <f t="shared" si="10"/>
        <v>0.99999999999999989</v>
      </c>
      <c r="W74" s="20"/>
      <c r="X74" s="20"/>
      <c r="Y74" s="20"/>
      <c r="Z74" s="20"/>
      <c r="AA74" s="20"/>
    </row>
    <row r="75" spans="1:27" x14ac:dyDescent="0.25">
      <c r="A75" s="12" t="s">
        <v>16</v>
      </c>
      <c r="B75" s="6">
        <v>1.2827563434726422E-2</v>
      </c>
      <c r="C75" s="6">
        <v>1.2367305041348539E-2</v>
      </c>
      <c r="D75" s="6">
        <v>1.1446171007681361E-2</v>
      </c>
      <c r="E75" s="6">
        <v>1.2785206647680578E-2</v>
      </c>
      <c r="F75" s="14">
        <v>1.2968985402904651E-2</v>
      </c>
      <c r="G75" s="45"/>
      <c r="H75" s="45"/>
      <c r="I75" s="12" t="s">
        <v>16</v>
      </c>
      <c r="J75" s="6">
        <v>9.8899568184983976E-3</v>
      </c>
      <c r="K75" s="6">
        <v>9.2425813729236032E-3</v>
      </c>
      <c r="L75" s="6">
        <v>9.4375021319658432E-3</v>
      </c>
      <c r="M75" s="14">
        <v>1.1990193495375849E-2</v>
      </c>
      <c r="N75" s="14">
        <v>1.2574377785834631E-2</v>
      </c>
      <c r="O75" s="35"/>
      <c r="P75" s="35"/>
      <c r="Q75" s="12" t="s">
        <v>16</v>
      </c>
      <c r="R75" s="6">
        <v>0.78067296666798469</v>
      </c>
      <c r="S75" s="6">
        <v>0.11656320430192559</v>
      </c>
      <c r="T75" s="6">
        <v>0.10185441461389427</v>
      </c>
      <c r="U75" s="6">
        <v>9.0941441619548453E-4</v>
      </c>
      <c r="V75" s="69">
        <f t="shared" si="10"/>
        <v>1</v>
      </c>
      <c r="W75" s="20"/>
      <c r="X75" s="20"/>
      <c r="Y75" s="20"/>
      <c r="Z75" s="20"/>
      <c r="AA75" s="20"/>
    </row>
    <row r="76" spans="1:27" x14ac:dyDescent="0.25">
      <c r="A76" s="12" t="s">
        <v>17</v>
      </c>
      <c r="B76" s="6">
        <v>4.1116861084069159E-2</v>
      </c>
      <c r="C76" s="6">
        <v>3.8716801368991874E-2</v>
      </c>
      <c r="D76" s="6">
        <v>3.2409628836750234E-2</v>
      </c>
      <c r="E76" s="6">
        <v>4.0685730906975477E-2</v>
      </c>
      <c r="F76" s="14">
        <v>4.0061247701416433E-2</v>
      </c>
      <c r="G76" s="45"/>
      <c r="H76" s="45"/>
      <c r="I76" s="12" t="s">
        <v>17</v>
      </c>
      <c r="J76" s="6">
        <v>3.9281236941078143E-2</v>
      </c>
      <c r="K76" s="6">
        <v>3.5217631254965465E-2</v>
      </c>
      <c r="L76" s="6">
        <v>3.4048915824303271E-2</v>
      </c>
      <c r="M76" s="14">
        <v>5.6530301474101631E-2</v>
      </c>
      <c r="N76" s="14">
        <v>5.067713109684574E-2</v>
      </c>
      <c r="O76" s="35"/>
      <c r="P76" s="35"/>
      <c r="Q76" s="12" t="s">
        <v>17</v>
      </c>
      <c r="R76" s="6">
        <v>0.70423941426450254</v>
      </c>
      <c r="S76" s="6">
        <v>0.15207874660795659</v>
      </c>
      <c r="T76" s="6">
        <v>0.14279862782243613</v>
      </c>
      <c r="U76" s="6">
        <v>8.8321130510470535E-4</v>
      </c>
      <c r="V76" s="69">
        <f t="shared" si="10"/>
        <v>1</v>
      </c>
      <c r="W76" s="20"/>
      <c r="X76" s="20"/>
      <c r="Y76" s="20"/>
      <c r="Z76" s="20"/>
      <c r="AA76" s="20"/>
    </row>
    <row r="77" spans="1:27" x14ac:dyDescent="0.25">
      <c r="A77" s="13" t="s">
        <v>18</v>
      </c>
      <c r="B77" s="68">
        <f>SUM(B59:B76)</f>
        <v>1</v>
      </c>
      <c r="C77" s="68">
        <f>SUM(C59:C76)</f>
        <v>1</v>
      </c>
      <c r="D77" s="68">
        <f t="shared" ref="D77:F77" si="11">SUM(D59:D76)</f>
        <v>1</v>
      </c>
      <c r="E77" s="68">
        <f t="shared" si="11"/>
        <v>1</v>
      </c>
      <c r="F77" s="68">
        <f t="shared" si="11"/>
        <v>1</v>
      </c>
      <c r="G77" s="45"/>
      <c r="H77" s="45"/>
      <c r="I77" s="13" t="s">
        <v>18</v>
      </c>
      <c r="J77" s="68">
        <f>SUM(J59:J76)</f>
        <v>1</v>
      </c>
      <c r="K77" s="68">
        <f t="shared" ref="K77:N77" si="12">SUM(K59:K76)</f>
        <v>1</v>
      </c>
      <c r="L77" s="68">
        <f t="shared" si="12"/>
        <v>1.0000000000000002</v>
      </c>
      <c r="M77" s="68">
        <f t="shared" si="12"/>
        <v>1</v>
      </c>
      <c r="N77" s="68">
        <f t="shared" si="12"/>
        <v>1.0000000000000002</v>
      </c>
      <c r="O77" s="35"/>
      <c r="P77" s="35"/>
      <c r="Q77" s="13" t="s">
        <v>18</v>
      </c>
      <c r="R77" s="15">
        <v>0.78373674564666473</v>
      </c>
      <c r="S77" s="11">
        <v>0.12022117681325296</v>
      </c>
      <c r="T77" s="11">
        <v>9.5209818502918292E-2</v>
      </c>
      <c r="U77" s="11">
        <v>8.3225903716398122E-4</v>
      </c>
      <c r="V77" s="68">
        <f t="shared" si="10"/>
        <v>1</v>
      </c>
      <c r="W77" s="20"/>
      <c r="X77" s="20"/>
      <c r="Y77" s="20"/>
      <c r="Z77" s="20"/>
      <c r="AA77" s="20"/>
    </row>
    <row r="78" spans="1:27" s="20" customFormat="1" x14ac:dyDescent="0.25">
      <c r="A78" s="50" t="s">
        <v>44</v>
      </c>
    </row>
    <row r="79" spans="1:27" s="20" customFormat="1" x14ac:dyDescent="0.25">
      <c r="A79" s="40" t="s">
        <v>53</v>
      </c>
      <c r="I79" s="40" t="s">
        <v>54</v>
      </c>
      <c r="Q79" s="40" t="s">
        <v>55</v>
      </c>
    </row>
    <row r="80" spans="1:27" s="20" customFormat="1" x14ac:dyDescent="0.25">
      <c r="A80" s="51" t="s">
        <v>23</v>
      </c>
      <c r="I80" s="52" t="s">
        <v>24</v>
      </c>
      <c r="K80" s="40"/>
      <c r="L80" s="48"/>
      <c r="M80" s="48"/>
      <c r="Q80" s="51" t="s">
        <v>25</v>
      </c>
    </row>
    <row r="81" spans="1:27" ht="15" customHeight="1" x14ac:dyDescent="0.25">
      <c r="A81" s="89" t="s">
        <v>0</v>
      </c>
      <c r="B81" s="95" t="s">
        <v>20</v>
      </c>
      <c r="C81" s="95"/>
      <c r="D81" s="95"/>
      <c r="E81" s="95"/>
      <c r="F81" s="95"/>
      <c r="G81" s="20"/>
      <c r="H81" s="20"/>
      <c r="I81" s="89" t="s">
        <v>0</v>
      </c>
      <c r="J81" s="89" t="s">
        <v>32</v>
      </c>
      <c r="K81" s="89"/>
      <c r="L81" s="89"/>
      <c r="M81" s="89"/>
      <c r="N81" s="89"/>
      <c r="O81" s="20"/>
      <c r="P81" s="20"/>
      <c r="Q81" s="89" t="s">
        <v>0</v>
      </c>
      <c r="R81" s="89" t="str">
        <f>+R3</f>
        <v>1T2024</v>
      </c>
      <c r="S81" s="89"/>
      <c r="T81" s="89"/>
      <c r="U81" s="89"/>
      <c r="V81" s="89"/>
      <c r="W81" s="20"/>
      <c r="X81" s="20"/>
      <c r="Y81" s="20"/>
      <c r="Z81" s="20"/>
      <c r="AA81" s="20"/>
    </row>
    <row r="82" spans="1:27" ht="25.5" x14ac:dyDescent="0.25">
      <c r="A82" s="89" t="s">
        <v>0</v>
      </c>
      <c r="B82" s="8" t="str">
        <f>+B58</f>
        <v>1T2023</v>
      </c>
      <c r="C82" s="8" t="str">
        <f t="shared" ref="C82:F82" si="13">+C58</f>
        <v>2T2023</v>
      </c>
      <c r="D82" s="8" t="str">
        <f t="shared" si="13"/>
        <v>3T2023</v>
      </c>
      <c r="E82" s="8" t="str">
        <f t="shared" si="13"/>
        <v>4T2023</v>
      </c>
      <c r="F82" s="8" t="str">
        <f t="shared" si="13"/>
        <v>1T2024</v>
      </c>
      <c r="G82" s="20"/>
      <c r="H82" s="20"/>
      <c r="I82" s="89"/>
      <c r="J82" s="31" t="str">
        <f>+J58</f>
        <v>1T2023</v>
      </c>
      <c r="K82" s="31" t="str">
        <f t="shared" ref="K82:N82" si="14">+K58</f>
        <v>2T2023</v>
      </c>
      <c r="L82" s="31" t="str">
        <f t="shared" si="14"/>
        <v>3T2023</v>
      </c>
      <c r="M82" s="31" t="str">
        <f t="shared" si="14"/>
        <v>4T2023</v>
      </c>
      <c r="N82" s="31" t="str">
        <f t="shared" si="14"/>
        <v>1T2024</v>
      </c>
      <c r="O82" s="20"/>
      <c r="P82" s="20"/>
      <c r="Q82" s="89"/>
      <c r="R82" s="8" t="s">
        <v>31</v>
      </c>
      <c r="S82" s="8" t="s">
        <v>32</v>
      </c>
      <c r="T82" s="8" t="s">
        <v>33</v>
      </c>
      <c r="U82" s="8" t="s">
        <v>34</v>
      </c>
      <c r="V82" s="8" t="s">
        <v>20</v>
      </c>
      <c r="W82" s="20"/>
      <c r="X82" s="20"/>
      <c r="Y82" s="20"/>
      <c r="Z82" s="20"/>
      <c r="AA82" s="20"/>
    </row>
    <row r="83" spans="1:27" x14ac:dyDescent="0.25">
      <c r="A83" s="73" t="s">
        <v>1</v>
      </c>
      <c r="B83" s="6">
        <v>6.4403333446998973E-2</v>
      </c>
      <c r="C83" s="6">
        <v>5.9485038242057878E-2</v>
      </c>
      <c r="D83" s="6">
        <v>6.0323133187567622E-2</v>
      </c>
      <c r="E83" s="14">
        <v>6.4865724246255224E-2</v>
      </c>
      <c r="F83" s="16">
        <v>7.5805626031414247E-2</v>
      </c>
      <c r="G83" s="35"/>
      <c r="H83" s="35"/>
      <c r="I83" s="12" t="s">
        <v>1</v>
      </c>
      <c r="J83" s="6">
        <v>6.6478983513281447E-3</v>
      </c>
      <c r="K83" s="6">
        <v>5.8326735895524286E-3</v>
      </c>
      <c r="L83" s="6">
        <v>5.9843388212320542E-3</v>
      </c>
      <c r="M83" s="14">
        <v>7.248017469256407E-3</v>
      </c>
      <c r="N83" s="14">
        <v>6.889665578087018E-3</v>
      </c>
      <c r="O83" s="35"/>
      <c r="P83" s="35"/>
      <c r="Q83" s="12" t="s">
        <v>1</v>
      </c>
      <c r="R83" s="6">
        <v>6.387170688091158E-2</v>
      </c>
      <c r="S83" s="24">
        <v>6.889665578087018E-3</v>
      </c>
      <c r="T83" s="6">
        <v>5.0142453191903353E-3</v>
      </c>
      <c r="U83" s="6">
        <v>3.0008253225313817E-5</v>
      </c>
      <c r="V83" s="16">
        <v>7.5805626031414247E-2</v>
      </c>
      <c r="W83" s="20"/>
      <c r="X83" s="20"/>
      <c r="Y83" s="20"/>
      <c r="Z83" s="20"/>
      <c r="AA83" s="20"/>
    </row>
    <row r="84" spans="1:27" x14ac:dyDescent="0.25">
      <c r="A84" s="73" t="s">
        <v>2</v>
      </c>
      <c r="B84" s="6">
        <v>5.8975074513315837E-2</v>
      </c>
      <c r="C84" s="6">
        <v>5.4036520444961746E-2</v>
      </c>
      <c r="D84" s="6">
        <v>4.5850472452360569E-2</v>
      </c>
      <c r="E84" s="14">
        <v>5.016423033674617E-2</v>
      </c>
      <c r="F84" s="14">
        <v>6.2503561712070138E-2</v>
      </c>
      <c r="G84" s="35"/>
      <c r="H84" s="35"/>
      <c r="I84" s="12" t="s">
        <v>2</v>
      </c>
      <c r="J84" s="6">
        <v>5.9069509331539424E-3</v>
      </c>
      <c r="K84" s="6">
        <v>5.260970868023092E-3</v>
      </c>
      <c r="L84" s="6">
        <v>5.022418867193742E-3</v>
      </c>
      <c r="M84" s="14">
        <v>6.0101539580145252E-3</v>
      </c>
      <c r="N84" s="14">
        <v>6.3519836889417017E-3</v>
      </c>
      <c r="O84" s="35"/>
      <c r="P84" s="35"/>
      <c r="Q84" s="12" t="s">
        <v>2</v>
      </c>
      <c r="R84" s="6">
        <v>5.0926678331493558E-2</v>
      </c>
      <c r="S84" s="24">
        <v>6.3519836889417017E-3</v>
      </c>
      <c r="T84" s="6">
        <v>5.1826868078406214E-3</v>
      </c>
      <c r="U84" s="6">
        <v>4.2212883794262846E-5</v>
      </c>
      <c r="V84" s="14">
        <v>6.2503561712070138E-2</v>
      </c>
      <c r="W84" s="20"/>
      <c r="X84" s="20"/>
      <c r="Y84" s="20"/>
      <c r="Z84" s="20"/>
      <c r="AA84" s="20"/>
    </row>
    <row r="85" spans="1:27" x14ac:dyDescent="0.25">
      <c r="A85" s="74" t="s">
        <v>3</v>
      </c>
      <c r="B85" s="6">
        <v>7.3372637589871711E-2</v>
      </c>
      <c r="C85" s="6">
        <v>6.3750426639144195E-2</v>
      </c>
      <c r="D85" s="6">
        <v>4.7311320050438622E-2</v>
      </c>
      <c r="E85" s="14">
        <v>5.1963750322204287E-2</v>
      </c>
      <c r="F85" s="14">
        <v>5.9779227907544065E-2</v>
      </c>
      <c r="G85" s="35"/>
      <c r="H85" s="35"/>
      <c r="I85" s="12" t="s">
        <v>3</v>
      </c>
      <c r="J85" s="6">
        <v>3.4463875592220155E-3</v>
      </c>
      <c r="K85" s="6">
        <v>3.1316333038255424E-3</v>
      </c>
      <c r="L85" s="6">
        <v>2.9779962184605904E-3</v>
      </c>
      <c r="M85" s="14">
        <v>4.4769437397403373E-3</v>
      </c>
      <c r="N85" s="17">
        <v>4.31921828518767E-3</v>
      </c>
      <c r="O85" s="35"/>
      <c r="P85" s="35"/>
      <c r="Q85" s="12" t="s">
        <v>3</v>
      </c>
      <c r="R85" s="6">
        <v>5.0534989462842121E-2</v>
      </c>
      <c r="S85" s="24">
        <v>4.31921828518767E-3</v>
      </c>
      <c r="T85" s="6">
        <v>4.8721649624253755E-3</v>
      </c>
      <c r="U85" s="6">
        <v>5.2855197088898378E-5</v>
      </c>
      <c r="V85" s="14">
        <v>5.9779227907544065E-2</v>
      </c>
      <c r="W85" s="20"/>
      <c r="X85" s="20"/>
      <c r="Y85" s="20"/>
      <c r="Z85" s="20"/>
      <c r="AA85" s="20"/>
    </row>
    <row r="86" spans="1:27" x14ac:dyDescent="0.25">
      <c r="A86" s="73" t="s">
        <v>4</v>
      </c>
      <c r="B86" s="6">
        <v>5.0801673530899934E-2</v>
      </c>
      <c r="C86" s="6">
        <v>4.7502385434664882E-2</v>
      </c>
      <c r="D86" s="6">
        <v>4.3520549225619508E-2</v>
      </c>
      <c r="E86" s="14">
        <v>4.5639321029058572E-2</v>
      </c>
      <c r="F86" s="14">
        <v>6.3138045211024826E-2</v>
      </c>
      <c r="G86" s="35"/>
      <c r="H86" s="35"/>
      <c r="I86" s="12" t="s">
        <v>4</v>
      </c>
      <c r="J86" s="6">
        <v>6.372311659766163E-3</v>
      </c>
      <c r="K86" s="6">
        <v>5.3992939384849671E-3</v>
      </c>
      <c r="L86" s="6">
        <v>4.8265856410770478E-3</v>
      </c>
      <c r="M86" s="14">
        <v>5.5972369474435813E-3</v>
      </c>
      <c r="N86" s="14">
        <v>6.6586847039227254E-3</v>
      </c>
      <c r="O86" s="35"/>
      <c r="P86" s="35"/>
      <c r="Q86" s="12" t="s">
        <v>4</v>
      </c>
      <c r="R86" s="6">
        <v>5.3241131314985618E-2</v>
      </c>
      <c r="S86" s="24">
        <v>6.6586847039227254E-3</v>
      </c>
      <c r="T86" s="6">
        <v>3.2233811216232449E-3</v>
      </c>
      <c r="U86" s="6">
        <v>1.4848070493239403E-5</v>
      </c>
      <c r="V86" s="14">
        <v>6.3138045211024826E-2</v>
      </c>
      <c r="W86" s="20"/>
      <c r="X86" s="20"/>
      <c r="Y86" s="20"/>
      <c r="Z86" s="20"/>
      <c r="AA86" s="20"/>
    </row>
    <row r="87" spans="1:27" x14ac:dyDescent="0.25">
      <c r="A87" s="73" t="s">
        <v>5</v>
      </c>
      <c r="B87" s="6">
        <v>4.0396927120645763E-2</v>
      </c>
      <c r="C87" s="6">
        <v>4.1042175256361627E-2</v>
      </c>
      <c r="D87" s="6">
        <v>4.0466028339648651E-2</v>
      </c>
      <c r="E87" s="14">
        <v>4.183435832504296E-2</v>
      </c>
      <c r="F87" s="17">
        <v>4.9695278489103614E-2</v>
      </c>
      <c r="G87" s="35"/>
      <c r="H87" s="35"/>
      <c r="I87" s="12" t="s">
        <v>5</v>
      </c>
      <c r="J87" s="6">
        <v>8.9322410283651649E-3</v>
      </c>
      <c r="K87" s="6">
        <v>7.8472755802380285E-3</v>
      </c>
      <c r="L87" s="6">
        <v>7.7450272944663582E-3</v>
      </c>
      <c r="M87" s="14">
        <v>8.2139304125376303E-3</v>
      </c>
      <c r="N87" s="16">
        <v>1.0011760049845201E-2</v>
      </c>
      <c r="O87" s="35"/>
      <c r="P87" s="35"/>
      <c r="Q87" s="12" t="s">
        <v>5</v>
      </c>
      <c r="R87" s="6">
        <v>3.3876036661693434E-2</v>
      </c>
      <c r="S87" s="24">
        <v>1.0011760049845201E-2</v>
      </c>
      <c r="T87" s="6">
        <v>5.8018395329511117E-3</v>
      </c>
      <c r="U87" s="6">
        <v>5.6422446138729902E-6</v>
      </c>
      <c r="V87" s="17">
        <v>4.9695278489103614E-2</v>
      </c>
      <c r="W87" s="20"/>
      <c r="X87" s="20"/>
      <c r="Y87" s="20"/>
      <c r="Z87" s="20"/>
      <c r="AA87" s="20"/>
    </row>
    <row r="88" spans="1:27" x14ac:dyDescent="0.25">
      <c r="A88" s="73" t="s">
        <v>6</v>
      </c>
      <c r="B88" s="6">
        <v>6.9808756497491756E-2</v>
      </c>
      <c r="C88" s="6">
        <v>6.1658692257305595E-2</v>
      </c>
      <c r="D88" s="6">
        <v>4.8530873505910697E-2</v>
      </c>
      <c r="E88" s="14">
        <v>5.6006636618037314E-2</v>
      </c>
      <c r="F88" s="14">
        <v>6.1608614189936566E-2</v>
      </c>
      <c r="G88" s="35"/>
      <c r="H88" s="35"/>
      <c r="I88" s="12" t="s">
        <v>6</v>
      </c>
      <c r="J88" s="6">
        <v>4.0272537305982795E-3</v>
      </c>
      <c r="K88" s="6">
        <v>5.1200921117943443E-3</v>
      </c>
      <c r="L88" s="6">
        <v>3.4529057617110111E-3</v>
      </c>
      <c r="M88" s="14">
        <v>5.5832583624551872E-3</v>
      </c>
      <c r="N88" s="17">
        <v>5.1062100724621326E-3</v>
      </c>
      <c r="O88" s="35"/>
      <c r="P88" s="35"/>
      <c r="Q88" s="12" t="s">
        <v>6</v>
      </c>
      <c r="R88" s="6">
        <v>5.1655793584505297E-2</v>
      </c>
      <c r="S88" s="24">
        <v>5.1062100724621326E-3</v>
      </c>
      <c r="T88" s="6">
        <v>4.7179394568726152E-3</v>
      </c>
      <c r="U88" s="6">
        <v>1.2867107609652588E-4</v>
      </c>
      <c r="V88" s="14">
        <v>6.1608614189936566E-2</v>
      </c>
      <c r="W88" s="20"/>
      <c r="X88" s="20"/>
      <c r="Y88" s="20"/>
      <c r="Z88" s="20"/>
      <c r="AA88" s="20"/>
    </row>
    <row r="89" spans="1:27" x14ac:dyDescent="0.25">
      <c r="A89" s="73" t="s">
        <v>7</v>
      </c>
      <c r="B89" s="6">
        <v>5.2870202932524139E-2</v>
      </c>
      <c r="C89" s="6">
        <v>4.4352524612427217E-2</v>
      </c>
      <c r="D89" s="6">
        <v>4.1447418482056082E-2</v>
      </c>
      <c r="E89" s="14">
        <v>4.8389597981626273E-2</v>
      </c>
      <c r="F89" s="14">
        <v>5.8703539833619908E-2</v>
      </c>
      <c r="G89" s="35"/>
      <c r="H89" s="35"/>
      <c r="I89" s="12" t="s">
        <v>7</v>
      </c>
      <c r="J89" s="6">
        <v>5.7604876791312295E-3</v>
      </c>
      <c r="K89" s="6">
        <v>4.1662929107914651E-3</v>
      </c>
      <c r="L89" s="6">
        <v>5.0972493924621972E-3</v>
      </c>
      <c r="M89" s="14">
        <v>7.4551159100565804E-3</v>
      </c>
      <c r="N89" s="14">
        <v>8.0110888087923902E-3</v>
      </c>
      <c r="O89" s="35"/>
      <c r="P89" s="35"/>
      <c r="Q89" s="12" t="s">
        <v>7</v>
      </c>
      <c r="R89" s="6">
        <v>4.3823816478296009E-2</v>
      </c>
      <c r="S89" s="24">
        <v>8.0110888087923902E-3</v>
      </c>
      <c r="T89" s="6">
        <v>6.803406259517455E-3</v>
      </c>
      <c r="U89" s="6">
        <v>6.5228287014055256E-5</v>
      </c>
      <c r="V89" s="14">
        <v>5.8703539833619908E-2</v>
      </c>
      <c r="W89" s="20"/>
      <c r="X89" s="20"/>
      <c r="Y89" s="20"/>
      <c r="Z89" s="20"/>
      <c r="AA89" s="20"/>
    </row>
    <row r="90" spans="1:27" x14ac:dyDescent="0.25">
      <c r="A90" s="73" t="s">
        <v>8</v>
      </c>
      <c r="B90" s="6">
        <v>6.134191302785974E-2</v>
      </c>
      <c r="C90" s="6">
        <v>4.9574990946773825E-2</v>
      </c>
      <c r="D90" s="6">
        <v>4.694262372333869E-2</v>
      </c>
      <c r="E90" s="14">
        <v>5.313108261390985E-2</v>
      </c>
      <c r="F90" s="14">
        <v>6.6736334969885458E-2</v>
      </c>
      <c r="G90" s="35"/>
      <c r="H90" s="35"/>
      <c r="I90" s="12" t="s">
        <v>8</v>
      </c>
      <c r="J90" s="6">
        <v>7.3457624604800426E-3</v>
      </c>
      <c r="K90" s="6">
        <v>5.4794948673473065E-3</v>
      </c>
      <c r="L90" s="6">
        <v>6.1660800505545336E-3</v>
      </c>
      <c r="M90" s="14">
        <v>8.0368333996583587E-3</v>
      </c>
      <c r="N90" s="14">
        <v>8.3750577566896432E-3</v>
      </c>
      <c r="O90" s="35"/>
      <c r="P90" s="35"/>
      <c r="Q90" s="12" t="s">
        <v>8</v>
      </c>
      <c r="R90" s="6">
        <v>5.1633129507386098E-2</v>
      </c>
      <c r="S90" s="24">
        <v>8.3750577566896432E-3</v>
      </c>
      <c r="T90" s="6">
        <v>6.6383039663646653E-3</v>
      </c>
      <c r="U90" s="6">
        <v>8.9843739445049408E-5</v>
      </c>
      <c r="V90" s="14">
        <v>6.6736334969885458E-2</v>
      </c>
      <c r="W90" s="20"/>
      <c r="X90" s="20"/>
      <c r="Y90" s="20"/>
      <c r="Z90" s="20"/>
      <c r="AA90" s="20"/>
    </row>
    <row r="91" spans="1:27" x14ac:dyDescent="0.25">
      <c r="A91" s="73" t="s">
        <v>9</v>
      </c>
      <c r="B91" s="6">
        <v>6.0718756004471457E-2</v>
      </c>
      <c r="C91" s="6">
        <v>5.4237831910669373E-2</v>
      </c>
      <c r="D91" s="6">
        <v>4.9319193997297707E-2</v>
      </c>
      <c r="E91" s="14">
        <v>5.1181633616909042E-2</v>
      </c>
      <c r="F91" s="14">
        <v>6.1939461454367559E-2</v>
      </c>
      <c r="G91" s="35"/>
      <c r="H91" s="35"/>
      <c r="I91" s="12" t="s">
        <v>9</v>
      </c>
      <c r="J91" s="6">
        <v>6.7148836499879277E-3</v>
      </c>
      <c r="K91" s="6">
        <v>5.966069217390158E-3</v>
      </c>
      <c r="L91" s="6">
        <v>5.6320854906394798E-3</v>
      </c>
      <c r="M91" s="14">
        <v>6.6831893549141779E-3</v>
      </c>
      <c r="N91" s="14">
        <v>6.9796486688566087E-3</v>
      </c>
      <c r="O91" s="35"/>
      <c r="P91" s="35"/>
      <c r="Q91" s="12" t="s">
        <v>9</v>
      </c>
      <c r="R91" s="6">
        <v>4.9850165863972076E-2</v>
      </c>
      <c r="S91" s="24">
        <v>6.9796486688566087E-3</v>
      </c>
      <c r="T91" s="6">
        <v>5.042728369944998E-3</v>
      </c>
      <c r="U91" s="6">
        <v>6.6918551593875243E-5</v>
      </c>
      <c r="V91" s="14">
        <v>6.1939461454367559E-2</v>
      </c>
      <c r="W91" s="20"/>
      <c r="X91" s="20"/>
      <c r="Y91" s="20"/>
      <c r="Z91" s="20"/>
      <c r="AA91" s="20"/>
    </row>
    <row r="92" spans="1:27" x14ac:dyDescent="0.25">
      <c r="A92" s="73" t="s">
        <v>41</v>
      </c>
      <c r="B92" s="6">
        <v>1.5480166037264754E-2</v>
      </c>
      <c r="C92" s="6">
        <v>1.6897105357504716E-2</v>
      </c>
      <c r="D92" s="6">
        <v>1.6811431773606052E-2</v>
      </c>
      <c r="E92" s="14">
        <v>1.5399692006159876E-2</v>
      </c>
      <c r="F92" s="17">
        <v>2.4403504411581955E-2</v>
      </c>
      <c r="G92" s="35"/>
      <c r="H92" s="35"/>
      <c r="I92" s="12" t="s">
        <v>41</v>
      </c>
      <c r="J92" s="6">
        <v>4.8375518866452356E-4</v>
      </c>
      <c r="K92" s="6">
        <v>1.7146509126619177E-4</v>
      </c>
      <c r="L92" s="6">
        <v>3.1132281062233428E-4</v>
      </c>
      <c r="M92" s="14">
        <v>4.3554684461866318E-4</v>
      </c>
      <c r="N92" s="17">
        <v>2.7960730707095815E-4</v>
      </c>
      <c r="O92" s="35"/>
      <c r="P92" s="35"/>
      <c r="Q92" s="12" t="s">
        <v>41</v>
      </c>
      <c r="R92" s="6">
        <v>2.2011308562197091E-2</v>
      </c>
      <c r="S92" s="24">
        <v>2.7960730707095815E-4</v>
      </c>
      <c r="T92" s="6">
        <v>2.0504535851870263E-3</v>
      </c>
      <c r="U92" s="6">
        <v>6.2134957126879582E-5</v>
      </c>
      <c r="V92" s="17">
        <v>2.4403504411581955E-2</v>
      </c>
      <c r="W92" s="20"/>
      <c r="X92" s="20"/>
      <c r="Y92" s="20"/>
      <c r="Z92" s="20"/>
      <c r="AA92" s="20"/>
    </row>
    <row r="93" spans="1:27" x14ac:dyDescent="0.25">
      <c r="A93" s="73" t="s">
        <v>10</v>
      </c>
      <c r="B93" s="6">
        <v>5.0850312422544813E-2</v>
      </c>
      <c r="C93" s="6">
        <v>4.7017130066638949E-2</v>
      </c>
      <c r="D93" s="6">
        <v>4.5725814216020386E-2</v>
      </c>
      <c r="E93" s="14">
        <v>4.8743976318513169E-2</v>
      </c>
      <c r="F93" s="14">
        <v>5.9516094805139405E-2</v>
      </c>
      <c r="G93" s="35"/>
      <c r="H93" s="35"/>
      <c r="I93" s="12" t="s">
        <v>10</v>
      </c>
      <c r="J93" s="6">
        <v>6.5406751832563972E-3</v>
      </c>
      <c r="K93" s="6">
        <v>5.6595402330900631E-3</v>
      </c>
      <c r="L93" s="6">
        <v>6.4141220327832904E-3</v>
      </c>
      <c r="M93" s="14">
        <v>8.2636933776662497E-3</v>
      </c>
      <c r="N93" s="14">
        <v>7.9875577017288306E-3</v>
      </c>
      <c r="O93" s="35"/>
      <c r="P93" s="35"/>
      <c r="Q93" s="12" t="s">
        <v>10</v>
      </c>
      <c r="R93" s="6">
        <v>4.3847472073979939E-2</v>
      </c>
      <c r="S93" s="24">
        <v>7.9875577017288306E-3</v>
      </c>
      <c r="T93" s="6">
        <v>7.6639470876267443E-3</v>
      </c>
      <c r="U93" s="6">
        <v>1.7117941803888707E-5</v>
      </c>
      <c r="V93" s="14">
        <v>5.9516094805139405E-2</v>
      </c>
      <c r="W93" s="20"/>
      <c r="X93" s="20"/>
      <c r="Y93" s="20"/>
      <c r="Z93" s="20"/>
      <c r="AA93" s="20"/>
    </row>
    <row r="94" spans="1:27" x14ac:dyDescent="0.25">
      <c r="A94" s="73" t="s">
        <v>11</v>
      </c>
      <c r="B94" s="6">
        <v>6.1685742234630782E-2</v>
      </c>
      <c r="C94" s="6">
        <v>5.5976292393809683E-2</v>
      </c>
      <c r="D94" s="6">
        <v>5.8099669322013062E-2</v>
      </c>
      <c r="E94" s="14">
        <v>6.2773824329275529E-2</v>
      </c>
      <c r="F94" s="16">
        <v>7.5868433025006801E-2</v>
      </c>
      <c r="G94" s="35"/>
      <c r="H94" s="35"/>
      <c r="I94" s="12" t="s">
        <v>11</v>
      </c>
      <c r="J94" s="6">
        <v>6.0405244462203907E-3</v>
      </c>
      <c r="K94" s="6">
        <v>5.9204198092294765E-3</v>
      </c>
      <c r="L94" s="6">
        <v>7.861205842193476E-3</v>
      </c>
      <c r="M94" s="14">
        <v>9.3532456407424795E-3</v>
      </c>
      <c r="N94" s="16">
        <v>9.7949630691227963E-3</v>
      </c>
      <c r="O94" s="35"/>
      <c r="P94" s="35"/>
      <c r="Q94" s="12" t="s">
        <v>11</v>
      </c>
      <c r="R94" s="6">
        <v>5.4438084878510234E-2</v>
      </c>
      <c r="S94" s="24">
        <v>9.7949630691227963E-3</v>
      </c>
      <c r="T94" s="6">
        <v>1.156321166528549E-2</v>
      </c>
      <c r="U94" s="6">
        <v>7.2173412088273242E-5</v>
      </c>
      <c r="V94" s="16">
        <v>7.5868433025006801E-2</v>
      </c>
      <c r="W94" s="20"/>
      <c r="X94" s="20"/>
      <c r="Y94" s="20"/>
      <c r="Z94" s="20"/>
      <c r="AA94" s="20"/>
    </row>
    <row r="95" spans="1:27" x14ac:dyDescent="0.25">
      <c r="A95" s="74" t="s">
        <v>12</v>
      </c>
      <c r="B95" s="6">
        <v>5.0106603533833581E-2</v>
      </c>
      <c r="C95" s="6">
        <v>4.0314557366357223E-2</v>
      </c>
      <c r="D95" s="6">
        <v>3.9403119291236195E-2</v>
      </c>
      <c r="E95" s="14">
        <v>4.4987030665023117E-2</v>
      </c>
      <c r="F95" s="14">
        <v>5.8522078571082277E-2</v>
      </c>
      <c r="G95" s="35"/>
      <c r="H95" s="35"/>
      <c r="I95" s="12" t="s">
        <v>12</v>
      </c>
      <c r="J95" s="6">
        <v>9.4699249628827087E-3</v>
      </c>
      <c r="K95" s="6">
        <v>5.9404511471133053E-3</v>
      </c>
      <c r="L95" s="6">
        <v>7.6965016241524794E-3</v>
      </c>
      <c r="M95" s="14">
        <v>8.6056858119262416E-3</v>
      </c>
      <c r="N95" s="16">
        <v>1.14437871903105E-2</v>
      </c>
      <c r="O95" s="35"/>
      <c r="P95" s="35"/>
      <c r="Q95" s="12" t="s">
        <v>12</v>
      </c>
      <c r="R95" s="6">
        <v>4.3015960034118256E-2</v>
      </c>
      <c r="S95" s="24">
        <v>1.14437871903105E-2</v>
      </c>
      <c r="T95" s="6">
        <v>4.0005306337077074E-3</v>
      </c>
      <c r="U95" s="6">
        <v>6.1800712945810893E-5</v>
      </c>
      <c r="V95" s="14">
        <v>5.8522078571082277E-2</v>
      </c>
      <c r="W95" s="20"/>
      <c r="X95" s="20"/>
      <c r="Y95" s="20"/>
      <c r="Z95" s="20"/>
      <c r="AA95" s="20"/>
    </row>
    <row r="96" spans="1:27" x14ac:dyDescent="0.25">
      <c r="A96" s="74" t="s">
        <v>13</v>
      </c>
      <c r="B96" s="6">
        <v>5.4244686234817811E-2</v>
      </c>
      <c r="C96" s="6">
        <v>4.1993247912183375E-2</v>
      </c>
      <c r="D96" s="6">
        <v>3.8349769136440164E-2</v>
      </c>
      <c r="E96" s="14">
        <v>5.209543347889603E-2</v>
      </c>
      <c r="F96" s="14">
        <v>6.3161991932249764E-2</v>
      </c>
      <c r="G96" s="35"/>
      <c r="H96" s="35"/>
      <c r="I96" s="12" t="s">
        <v>13</v>
      </c>
      <c r="J96" s="6">
        <v>6.4168459008097168E-3</v>
      </c>
      <c r="K96" s="6">
        <v>3.8893605259521036E-3</v>
      </c>
      <c r="L96" s="6">
        <v>4.3964623264580284E-3</v>
      </c>
      <c r="M96" s="14">
        <v>1.0789228097670078E-2</v>
      </c>
      <c r="N96" s="16">
        <v>1.1382132999929231E-2</v>
      </c>
      <c r="O96" s="35"/>
      <c r="P96" s="35"/>
      <c r="Q96" s="12" t="s">
        <v>13</v>
      </c>
      <c r="R96" s="6">
        <v>4.4003050962075282E-2</v>
      </c>
      <c r="S96" s="24">
        <v>1.1382132999929231E-2</v>
      </c>
      <c r="T96" s="6">
        <v>7.7374914486565546E-3</v>
      </c>
      <c r="U96" s="6">
        <v>3.9316521588702006E-5</v>
      </c>
      <c r="V96" s="14">
        <v>6.3161991932249764E-2</v>
      </c>
      <c r="W96" s="20"/>
      <c r="X96" s="29"/>
      <c r="Y96" s="20"/>
      <c r="Z96" s="20"/>
      <c r="AA96" s="20"/>
    </row>
    <row r="97" spans="1:27" x14ac:dyDescent="0.25">
      <c r="A97" s="73" t="s">
        <v>14</v>
      </c>
      <c r="B97" s="6">
        <v>6.6150058171943776E-2</v>
      </c>
      <c r="C97" s="6">
        <v>5.6213955055842611E-2</v>
      </c>
      <c r="D97" s="6">
        <v>5.1330823663848661E-2</v>
      </c>
      <c r="E97" s="14">
        <v>5.3643884778301468E-2</v>
      </c>
      <c r="F97" s="14">
        <v>6.8410262414632453E-2</v>
      </c>
      <c r="G97" s="35"/>
      <c r="H97" s="35"/>
      <c r="I97" s="12" t="s">
        <v>14</v>
      </c>
      <c r="J97" s="6">
        <v>7.1214371130062289E-3</v>
      </c>
      <c r="K97" s="6">
        <v>5.1647348442442923E-3</v>
      </c>
      <c r="L97" s="6">
        <v>5.6358130142643379E-3</v>
      </c>
      <c r="M97" s="14">
        <v>6.7997710979533967E-3</v>
      </c>
      <c r="N97" s="14">
        <v>7.0678790738091012E-3</v>
      </c>
      <c r="O97" s="35"/>
      <c r="P97" s="35"/>
      <c r="Q97" s="12" t="s">
        <v>14</v>
      </c>
      <c r="R97" s="6">
        <v>5.437006656071592E-2</v>
      </c>
      <c r="S97" s="24">
        <v>7.0678790738091012E-3</v>
      </c>
      <c r="T97" s="6">
        <v>6.8635536890776028E-3</v>
      </c>
      <c r="U97" s="6">
        <v>1.0876309102982864E-4</v>
      </c>
      <c r="V97" s="14">
        <v>6.8410262414632453E-2</v>
      </c>
      <c r="W97" s="20"/>
      <c r="X97" s="20"/>
      <c r="Y97" s="20"/>
      <c r="Z97" s="20"/>
      <c r="AA97" s="20"/>
    </row>
    <row r="98" spans="1:27" x14ac:dyDescent="0.25">
      <c r="A98" s="74" t="s">
        <v>15</v>
      </c>
      <c r="B98" s="6">
        <v>5.9180008814763423E-2</v>
      </c>
      <c r="C98" s="6">
        <v>5.2677926103956045E-2</v>
      </c>
      <c r="D98" s="6">
        <v>5.1297722187906743E-2</v>
      </c>
      <c r="E98" s="14">
        <v>5.3503682757589967E-2</v>
      </c>
      <c r="F98" s="14">
        <v>6.789733283631276E-2</v>
      </c>
      <c r="G98" s="35"/>
      <c r="H98" s="35"/>
      <c r="I98" s="12" t="s">
        <v>15</v>
      </c>
      <c r="J98" s="6">
        <v>5.7874158342824476E-3</v>
      </c>
      <c r="K98" s="6">
        <v>5.3521513101178189E-3</v>
      </c>
      <c r="L98" s="6">
        <v>5.8598054040910081E-3</v>
      </c>
      <c r="M98" s="14">
        <v>7.4900607240753038E-3</v>
      </c>
      <c r="N98" s="14">
        <v>8.3326580336353269E-3</v>
      </c>
      <c r="O98" s="35"/>
      <c r="P98" s="35"/>
      <c r="Q98" s="12" t="s">
        <v>15</v>
      </c>
      <c r="R98" s="6">
        <v>5.1175831834168004E-2</v>
      </c>
      <c r="S98" s="24">
        <v>8.3326580336353269E-3</v>
      </c>
      <c r="T98" s="6">
        <v>8.3704748167236619E-3</v>
      </c>
      <c r="U98" s="6">
        <v>1.8368151785762522E-5</v>
      </c>
      <c r="V98" s="14">
        <v>6.789733283631276E-2</v>
      </c>
      <c r="W98" s="20"/>
      <c r="X98" s="20"/>
      <c r="Y98" s="20"/>
      <c r="Z98" s="20"/>
      <c r="AA98" s="20"/>
    </row>
    <row r="99" spans="1:27" x14ac:dyDescent="0.25">
      <c r="A99" s="73" t="s">
        <v>16</v>
      </c>
      <c r="B99" s="6">
        <v>5.6264030424327476E-2</v>
      </c>
      <c r="C99" s="6">
        <v>4.7998583950777329E-2</v>
      </c>
      <c r="D99" s="6">
        <v>4.1628963775393518E-2</v>
      </c>
      <c r="E99" s="14">
        <v>5.0613215273055755E-2</v>
      </c>
      <c r="F99" s="14">
        <v>6.2622410954155466E-2</v>
      </c>
      <c r="G99" s="35"/>
      <c r="H99" s="35"/>
      <c r="I99" s="12" t="s">
        <v>16</v>
      </c>
      <c r="J99" s="6">
        <v>4.964179499536793E-3</v>
      </c>
      <c r="K99" s="6">
        <v>3.7993996749070094E-3</v>
      </c>
      <c r="L99" s="6">
        <v>4.1266021657203654E-3</v>
      </c>
      <c r="M99" s="14">
        <v>6.6632254478134201E-3</v>
      </c>
      <c r="N99" s="14">
        <v>7.2994688819283671E-3</v>
      </c>
      <c r="O99" s="35"/>
      <c r="P99" s="35"/>
      <c r="Q99" s="12" t="s">
        <v>16</v>
      </c>
      <c r="R99" s="6">
        <v>4.8887623339482253E-2</v>
      </c>
      <c r="S99" s="24">
        <v>7.2994688819283671E-3</v>
      </c>
      <c r="T99" s="6">
        <v>6.378369009446226E-3</v>
      </c>
      <c r="U99" s="6">
        <v>5.694972329862702E-5</v>
      </c>
      <c r="V99" s="14">
        <v>6.2622410954155466E-2</v>
      </c>
      <c r="W99" s="20"/>
      <c r="X99" s="20"/>
      <c r="Y99" s="20"/>
      <c r="Z99" s="20"/>
      <c r="AA99" s="20"/>
    </row>
    <row r="100" spans="1:27" x14ac:dyDescent="0.25">
      <c r="A100" s="74" t="s">
        <v>17</v>
      </c>
      <c r="B100" s="6">
        <v>5.419319499210247E-2</v>
      </c>
      <c r="C100" s="6">
        <v>4.5162083121970516E-2</v>
      </c>
      <c r="D100" s="6">
        <v>3.5477687276188136E-2</v>
      </c>
      <c r="E100" s="14">
        <v>4.8524315615151976E-2</v>
      </c>
      <c r="F100" s="17">
        <v>5.8271095898482804E-2</v>
      </c>
      <c r="G100" s="35"/>
      <c r="H100" s="35"/>
      <c r="I100" s="12" t="s">
        <v>17</v>
      </c>
      <c r="J100" s="6">
        <v>5.9248365154817868E-3</v>
      </c>
      <c r="K100" s="6">
        <v>4.3511392611829975E-3</v>
      </c>
      <c r="L100" s="6">
        <v>4.4811006642713593E-3</v>
      </c>
      <c r="M100" s="14">
        <v>9.4645667525224009E-3</v>
      </c>
      <c r="N100" s="14">
        <v>8.8617952277133052E-3</v>
      </c>
      <c r="O100" s="35"/>
      <c r="P100" s="35"/>
      <c r="Q100" s="12" t="s">
        <v>17</v>
      </c>
      <c r="R100" s="6">
        <v>4.1036802444098193E-2</v>
      </c>
      <c r="S100" s="24">
        <v>8.8617952277133052E-3</v>
      </c>
      <c r="T100" s="6">
        <v>8.321032536012931E-3</v>
      </c>
      <c r="U100" s="6">
        <v>5.1465690658380445E-5</v>
      </c>
      <c r="V100" s="17">
        <v>5.8271095898482804E-2</v>
      </c>
      <c r="W100" s="20"/>
      <c r="X100" s="20"/>
      <c r="Y100" s="20"/>
      <c r="Z100" s="20"/>
      <c r="AA100" s="20"/>
    </row>
    <row r="101" spans="1:27" x14ac:dyDescent="0.25">
      <c r="A101" s="13" t="s">
        <v>18</v>
      </c>
      <c r="B101" s="11">
        <v>5.8403284466152061E-2</v>
      </c>
      <c r="C101" s="11">
        <v>5.167977888220119E-2</v>
      </c>
      <c r="D101" s="11">
        <v>4.8475848472806768E-2</v>
      </c>
      <c r="E101" s="11">
        <v>5.2764393204334688E-2</v>
      </c>
      <c r="F101" s="11">
        <v>6.4388760704046963E-2</v>
      </c>
      <c r="G101" s="35"/>
      <c r="H101" s="35"/>
      <c r="I101" s="13" t="s">
        <v>18</v>
      </c>
      <c r="J101" s="11">
        <v>6.6834958794385283E-3</v>
      </c>
      <c r="K101" s="11">
        <v>5.4738008538902268E-3</v>
      </c>
      <c r="L101" s="11">
        <v>5.828081116535413E-3</v>
      </c>
      <c r="M101" s="11">
        <v>7.4070126895613162E-3</v>
      </c>
      <c r="N101" s="11">
        <v>7.7408925853874651E-3</v>
      </c>
      <c r="O101" s="35"/>
      <c r="P101" s="35"/>
      <c r="Q101" s="13" t="s">
        <v>18</v>
      </c>
      <c r="R101" s="19">
        <v>5.0463837770411621E-2</v>
      </c>
      <c r="S101" s="19">
        <v>7.7408925853874651E-3</v>
      </c>
      <c r="T101" s="19">
        <v>6.1304422202601494E-3</v>
      </c>
      <c r="U101" s="19">
        <v>5.3588127987732116E-5</v>
      </c>
      <c r="V101" s="11">
        <v>6.4388760704046963E-2</v>
      </c>
      <c r="W101" s="20"/>
      <c r="X101" s="20"/>
      <c r="Y101" s="20"/>
      <c r="Z101" s="20"/>
      <c r="AA101" s="20"/>
    </row>
    <row r="102" spans="1:27" x14ac:dyDescent="0.25">
      <c r="A102" s="20"/>
      <c r="B102" s="42"/>
      <c r="C102" s="20"/>
      <c r="D102" s="20"/>
      <c r="E102" s="20"/>
      <c r="F102" s="42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</row>
    <row r="103" spans="1:27" x14ac:dyDescent="0.25">
      <c r="A103" s="28" t="s">
        <v>57</v>
      </c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</row>
    <row r="104" spans="1:27" x14ac:dyDescent="0.25">
      <c r="A104" s="28" t="s">
        <v>56</v>
      </c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</row>
    <row r="105" spans="1:27" x14ac:dyDescent="0.25">
      <c r="A105" s="28" t="s">
        <v>44</v>
      </c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</row>
    <row r="106" spans="1:27" x14ac:dyDescent="0.25">
      <c r="A106" s="28" t="s">
        <v>43</v>
      </c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</row>
    <row r="107" spans="1:27" x14ac:dyDescent="0.25">
      <c r="A107" s="28" t="s">
        <v>42</v>
      </c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</row>
    <row r="108" spans="1:27" x14ac:dyDescent="0.25">
      <c r="Z108" s="20"/>
      <c r="AA108" s="20"/>
    </row>
  </sheetData>
  <mergeCells count="28">
    <mergeCell ref="A1:V1"/>
    <mergeCell ref="A3:A4"/>
    <mergeCell ref="R3:U3"/>
    <mergeCell ref="N3:Q3"/>
    <mergeCell ref="J3:M3"/>
    <mergeCell ref="F3:I3"/>
    <mergeCell ref="AG14:AI14"/>
    <mergeCell ref="AJ14:AL14"/>
    <mergeCell ref="A31:V31"/>
    <mergeCell ref="A34:A35"/>
    <mergeCell ref="B34:F34"/>
    <mergeCell ref="I34:I35"/>
    <mergeCell ref="J34:N34"/>
    <mergeCell ref="Q34:Q35"/>
    <mergeCell ref="R34:V34"/>
    <mergeCell ref="Q81:Q82"/>
    <mergeCell ref="R81:V81"/>
    <mergeCell ref="A57:A58"/>
    <mergeCell ref="B57:F57"/>
    <mergeCell ref="I57:I58"/>
    <mergeCell ref="J57:N57"/>
    <mergeCell ref="Q57:Q58"/>
    <mergeCell ref="R57:V57"/>
    <mergeCell ref="B3:E3"/>
    <mergeCell ref="A81:A82"/>
    <mergeCell ref="B81:F81"/>
    <mergeCell ref="I81:I82"/>
    <mergeCell ref="J81:N81"/>
  </mergeCells>
  <printOptions horizontalCentered="1" verticalCentered="1"/>
  <pageMargins left="0.25" right="0.25" top="0.75" bottom="0.75" header="0.3" footer="0.3"/>
  <pageSetup paperSize="9" scale="41" orientation="landscape" horizontalDpi="1200" verticalDpi="1200" r:id="rId1"/>
  <headerFooter>
    <oddFooter>&amp;C&amp;"Calibri"&amp;11&amp;K000000&amp;F&amp;A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CC GAS CA</vt:lpstr>
      <vt:lpstr>CC ELECTRICIDAD CA</vt:lpstr>
      <vt:lpstr>'CC ELECTRICIDAD CA'!Área_de_impresión</vt:lpstr>
      <vt:lpstr>'CC GAS CA'!Área_de_impresión</vt:lpstr>
    </vt:vector>
  </TitlesOfParts>
  <Company>CNMC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Páez de la Rosa, Elías</dc:creator>
  <cp:lastModifiedBy>ARIAE</cp:lastModifiedBy>
  <cp:lastPrinted>2024-06-06T11:46:41Z</cp:lastPrinted>
  <dcterms:created xsi:type="dcterms:W3CDTF">2022-03-23T12:09:25Z</dcterms:created>
  <dcterms:modified xsi:type="dcterms:W3CDTF">2024-06-25T09:08:06Z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2022-06-07T16:10:38Z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9bea2d27-aeee-495d-8c82-04cc5fdb0f4a</vt:lpwstr>
  </property>
  <property fmtid="{D5CDD505-2E9C-101B-9397-08002B2CF9AE}" pid="8" name="MSIP_Label_17707d3e-ee9a-4b44-b9d3-ec2af873d3b4_ContentBits">
    <vt:lpwstr>0</vt:lpwstr>
  </property>
</Properties>
</file>